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10" windowWidth="11325" windowHeight="5970" activeTab="1"/>
  </bookViews>
  <sheets>
    <sheet name="Доходы" sheetId="1" r:id="rId1"/>
    <sheet name="Расходы" sheetId="2" r:id="rId2"/>
    <sheet name="Источники" sheetId="3" r:id="rId3"/>
  </sheets>
  <definedNames>
    <definedName name="_xlnm.Print_Area" localSheetId="0">'Доходы'!$A$1:$F$104</definedName>
    <definedName name="_xlnm.Print_Area" localSheetId="1">'Расходы'!$B$1:$G$358</definedName>
  </definedNames>
  <calcPr fullCalcOnLoad="1"/>
</workbook>
</file>

<file path=xl/sharedStrings.xml><?xml version="1.0" encoding="utf-8"?>
<sst xmlns="http://schemas.openxmlformats.org/spreadsheetml/2006/main" count="1079" uniqueCount="766">
  <si>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</si>
  <si>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</si>
  <si>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</si>
  <si>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</si>
  <si>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</si>
  <si>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</si>
  <si>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</si>
  <si>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</si>
  <si>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</si>
  <si>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</si>
  <si>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</si>
  <si>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</si>
  <si>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</si>
  <si>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</si>
  <si>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</si>
  <si>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</si>
  <si>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</si>
  <si>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</si>
  <si>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</si>
  <si>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</si>
  <si>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</si>
  <si>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</si>
  <si>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</si>
  <si>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</si>
  <si>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</si>
  <si>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</si>
  <si>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</si>
  <si>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</si>
  <si>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</si>
  <si>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</si>
  <si>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</si>
  <si>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</si>
  <si>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</si>
  <si>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</si>
  <si>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</si>
  <si>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</si>
  <si>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</si>
  <si>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</si>
  <si>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</si>
  <si>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</si>
  <si>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</si>
  <si>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</si>
  <si>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</si>
  <si>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</si>
  <si>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</si>
  <si>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</si>
  <si>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</si>
  <si>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</si>
  <si>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</si>
  <si>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</si>
  <si>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</si>
  <si>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</si>
  <si>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</si>
  <si>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</si>
  <si>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</si>
  <si>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</si>
  <si>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</si>
  <si>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</si>
  <si>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</si>
  <si>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</si>
  <si>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</si>
  <si>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</si>
  <si>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</si>
  <si>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</si>
  <si>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</si>
  <si>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</si>
  <si>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</si>
  <si>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</si>
  <si>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</si>
  <si>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</si>
  <si>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</si>
  <si>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</si>
  <si>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</si>
  <si>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</si>
  <si>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</si>
  <si>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</si>
  <si>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</si>
  <si>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</si>
  <si>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</si>
  <si>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</si>
  <si>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</si>
  <si>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</si>
  <si>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</si>
  <si>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</si>
  <si>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</si>
  <si>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</si>
  <si>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</si>
  <si>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</si>
  <si>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</si>
  <si>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</si>
  <si>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</si>
  <si>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</si>
  <si>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</si>
  <si>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</si>
  <si>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</si>
  <si>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</si>
  <si>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</si>
  <si>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</si>
  <si>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</si>
  <si>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</si>
  <si>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</si>
  <si>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</si>
  <si>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</si>
  <si>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</si>
  <si>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</si>
  <si>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</si>
  <si>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</si>
  <si>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</si>
  <si>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</si>
  <si>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</si>
  <si>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</si>
  <si>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</si>
  <si>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</si>
  <si>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</si>
  <si>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</si>
  <si>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</si>
  <si>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</si>
  <si>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</si>
  <si>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</si>
  <si>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</si>
  <si>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</si>
  <si>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</si>
  <si>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</si>
  <si>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</si>
  <si>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</si>
  <si>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</si>
  <si>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</si>
  <si>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</si>
  <si>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</si>
  <si>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</si>
  <si>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</si>
  <si>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</si>
  <si>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</si>
  <si>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</si>
  <si>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</si>
  <si>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</si>
  <si>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</si>
  <si>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</si>
  <si>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</si>
  <si>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</si>
  <si>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</si>
  <si>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</si>
  <si>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</si>
  <si>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</si>
  <si>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</si>
  <si>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</si>
  <si>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</si>
  <si>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</si>
  <si>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</si>
  <si>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</si>
  <si>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</si>
  <si>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</si>
  <si>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</si>
  <si>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</si>
  <si>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</si>
  <si>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</si>
  <si>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</si>
  <si>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</si>
  <si>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</si>
  <si>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</si>
  <si>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</si>
  <si>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</si>
  <si>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</si>
  <si>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</si>
  <si>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</si>
  <si>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</si>
  <si>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</si>
  <si>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</si>
  <si>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</si>
  <si>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</si>
  <si>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</si>
  <si>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</si>
  <si>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</si>
  <si>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</si>
  <si>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</si>
  <si>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</si>
  <si>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</si>
  <si>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</si>
  <si>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</si>
  <si>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</si>
  <si>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</si>
  <si>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</si>
  <si>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</si>
  <si>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</si>
  <si>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</si>
  <si>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</si>
  <si>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</si>
  <si>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</si>
  <si>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</si>
  <si>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</si>
  <si>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</si>
  <si>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</si>
  <si>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</si>
  <si>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</si>
  <si>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</si>
  <si>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</si>
  <si>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</si>
  <si>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</si>
  <si>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</si>
  <si>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</si>
  <si>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</si>
  <si>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</si>
  <si>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</si>
  <si>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</si>
  <si>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</si>
  <si>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</si>
  <si>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</si>
  <si>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</si>
  <si>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</si>
  <si>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</si>
  <si>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</si>
  <si>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</si>
  <si>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</si>
  <si>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</si>
  <si>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</si>
  <si>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</si>
  <si>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</si>
  <si>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</si>
  <si>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</si>
  <si>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</si>
  <si>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</si>
  <si>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</si>
  <si>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</si>
  <si>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</si>
  <si>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</si>
  <si>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</si>
  <si>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</si>
  <si>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</si>
  <si>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</si>
  <si>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</si>
  <si>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</si>
  <si>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</si>
  <si>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</si>
  <si>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</si>
  <si>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</si>
  <si>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</si>
  <si>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</si>
  <si>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</si>
  <si>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</si>
  <si>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</si>
  <si>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</si>
  <si>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</si>
  <si>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</si>
  <si>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</si>
  <si>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</si>
  <si>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</si>
  <si>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</si>
  <si>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</si>
  <si>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</si>
  <si>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</si>
  <si>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</si>
  <si>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</si>
  <si>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</si>
  <si>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</si>
  <si>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</si>
  <si>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</si>
  <si>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</si>
  <si>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</si>
  <si>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</si>
  <si>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</si>
  <si>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</si>
  <si>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</si>
  <si>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</si>
  <si>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</si>
  <si>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</si>
  <si>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</si>
  <si>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</si>
  <si>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</si>
  <si>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</si>
  <si>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</si>
  <si>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</si>
  <si>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</si>
  <si>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</si>
  <si>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</si>
  <si>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</si>
  <si>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</si>
  <si>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</si>
  <si>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</si>
  <si>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</si>
  <si>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</si>
  <si>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</si>
  <si>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</si>
  <si>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</si>
  <si>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</si>
  <si>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</si>
  <si>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</si>
  <si>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</si>
  <si>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</si>
  <si>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</si>
  <si>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</si>
  <si>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</si>
  <si>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</si>
  <si>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</si>
  <si>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</si>
  <si>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</si>
  <si>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</si>
  <si>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</si>
  <si>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</si>
  <si>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</si>
  <si>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</si>
  <si>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</si>
  <si>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</si>
  <si>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</si>
  <si>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</si>
  <si>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</si>
  <si>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</si>
  <si>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</si>
  <si>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</si>
  <si>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</si>
  <si>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</si>
  <si>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</si>
  <si>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</si>
  <si>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</si>
  <si>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</si>
  <si>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</si>
  <si>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</si>
  <si>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</si>
  <si>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</si>
  <si>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</si>
  <si>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</si>
  <si>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</si>
  <si>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</si>
  <si>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</si>
  <si>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</si>
  <si>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</si>
  <si>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</si>
  <si>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</si>
  <si>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</si>
  <si>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</si>
  <si>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</si>
  <si>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</si>
  <si>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</si>
  <si>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</si>
  <si>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</si>
  <si>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</si>
  <si>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</si>
  <si>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</si>
  <si>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</si>
  <si>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</si>
  <si>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</si>
  <si>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</si>
  <si>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</si>
  <si>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</si>
  <si>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</si>
  <si>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</si>
  <si>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</si>
  <si>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</si>
  <si>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</si>
  <si>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</si>
  <si>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</si>
  <si>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</si>
  <si>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</si>
  <si>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</si>
  <si>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</si>
  <si>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</si>
  <si>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</si>
  <si>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</si>
  <si>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</si>
  <si>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</si>
  <si>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</si>
  <si>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</si>
  <si>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</si>
  <si>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</si>
  <si>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</si>
  <si>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</si>
  <si>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</si>
  <si>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</si>
  <si>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</si>
  <si>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</si>
  <si>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</si>
  <si>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</si>
  <si>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</si>
  <si>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</si>
  <si>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</si>
  <si>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</si>
  <si>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</si>
  <si>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</si>
  <si>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</si>
  <si>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</si>
  <si>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</si>
  <si>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</si>
  <si>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</si>
  <si>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</si>
  <si>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</si>
  <si>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</si>
  <si>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</si>
  <si>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</si>
  <si>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</si>
  <si>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</si>
  <si>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</si>
  <si>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</si>
  <si>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</si>
  <si>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</si>
  <si>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</si>
  <si>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</si>
  <si>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</si>
  <si>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</si>
  <si>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</si>
  <si>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</si>
  <si>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</si>
  <si>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</si>
  <si>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</si>
  <si>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</si>
  <si>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</si>
  <si>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</si>
  <si>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</si>
  <si>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</si>
  <si>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</si>
  <si>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</si>
  <si>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</si>
  <si>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</si>
  <si>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</si>
  <si>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</si>
  <si>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</si>
  <si>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</si>
  <si>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</si>
  <si>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</si>
  <si>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</si>
  <si>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</si>
  <si>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</si>
  <si>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</si>
  <si>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</si>
  <si>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</si>
  <si>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</si>
  <si>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</si>
  <si>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</si>
  <si>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</si>
  <si>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</si>
  <si>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</si>
  <si>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</si>
  <si>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</si>
  <si>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</si>
  <si>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</si>
  <si>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</si>
  <si>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</si>
  <si>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</si>
  <si>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</si>
  <si>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</si>
  <si>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</si>
  <si>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</si>
  <si>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</si>
  <si>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</si>
  <si>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</si>
  <si>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</si>
  <si>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</si>
  <si>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</si>
  <si>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</si>
  <si>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</si>
  <si>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</si>
  <si>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</si>
  <si>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</si>
  <si>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</si>
  <si>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</si>
  <si>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</si>
  <si>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</si>
  <si>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</si>
  <si>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</si>
  <si>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</si>
  <si>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</si>
  <si>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</si>
  <si>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</si>
  <si>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</si>
  <si>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</si>
  <si>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</si>
  <si>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</si>
  <si>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</si>
  <si>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</si>
  <si>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</si>
  <si>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</si>
  <si>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</si>
  <si>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</si>
  <si>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</si>
  <si>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</si>
  <si>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</si>
  <si>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</si>
  <si>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</si>
  <si>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</si>
  <si>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</si>
  <si>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</si>
  <si>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</si>
  <si>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</si>
  <si>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</si>
  <si>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</si>
  <si>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</si>
  <si>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</si>
  <si>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</si>
  <si>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</si>
  <si>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</si>
  <si>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</si>
  <si>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</si>
  <si>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</si>
  <si>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</si>
  <si>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</si>
  <si>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</si>
  <si>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</si>
  <si>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</si>
  <si>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</si>
  <si>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</si>
  <si>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</si>
  <si>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</si>
  <si>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</si>
  <si>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</si>
  <si>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</si>
  <si>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</si>
  <si>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</si>
  <si>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</si>
  <si>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</si>
  <si>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</si>
  <si>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</si>
  <si>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</si>
  <si>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</si>
  <si>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</si>
  <si>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</si>
  <si>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</si>
  <si>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</si>
  <si>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</si>
  <si>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</si>
  <si>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</si>
  <si>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</si>
  <si>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</si>
  <si>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</si>
  <si>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</si>
  <si>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</si>
  <si>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</si>
  <si>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</si>
  <si>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</si>
  <si>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</si>
  <si>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</si>
  <si>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</si>
  <si>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</si>
  <si>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</si>
  <si>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</si>
  <si>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</si>
  <si>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</si>
  <si>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</si>
  <si>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</si>
  <si>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</si>
  <si>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</si>
  <si>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</si>
  <si>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</si>
  <si>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</si>
  <si>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</si>
  <si>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</si>
  <si>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</si>
  <si>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</si>
  <si>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</si>
  <si>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</si>
  <si>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</si>
  <si>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</si>
  <si>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</si>
  <si>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</si>
  <si>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</si>
  <si>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</si>
  <si>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</si>
  <si>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</si>
  <si>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</si>
  <si>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</si>
  <si>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</si>
  <si>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</si>
  <si>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</si>
  <si>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</si>
  <si>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</si>
  <si>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</si>
  <si>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</si>
  <si>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</si>
  <si>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</si>
  <si>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</si>
  <si>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</si>
  <si>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</si>
  <si>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</si>
  <si>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</si>
  <si>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</si>
  <si>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</si>
  <si>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</si>
  <si>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</si>
  <si>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</si>
  <si>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</si>
  <si>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</si>
  <si>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</si>
  <si>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</si>
  <si>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</si>
  <si>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</si>
  <si>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</si>
  <si>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</si>
  <si>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</si>
  <si>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</si>
  <si>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</si>
  <si>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</si>
  <si>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</si>
  <si>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</si>
  <si>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</si>
  <si>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</si>
  <si>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</si>
  <si>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</si>
  <si>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</si>
  <si>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</si>
  <si>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</si>
  <si>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</si>
  <si>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</si>
  <si>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</si>
  <si>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</si>
  <si>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</si>
  <si>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</si>
  <si>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</si>
  <si>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</si>
  <si>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</si>
  <si>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</si>
  <si>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</si>
  <si>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</si>
  <si>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</si>
  <si>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</si>
  <si>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</si>
  <si>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</si>
  <si>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</si>
  <si>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</si>
  <si>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</si>
  <si>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</si>
  <si>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</si>
  <si>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</si>
  <si>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</si>
  <si>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</si>
  <si>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</si>
  <si>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</si>
  <si>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</si>
  <si>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</si>
  <si>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</si>
  <si>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</si>
  <si>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</si>
  <si>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</si>
  <si>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</si>
  <si>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</si>
  <si>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</si>
  <si>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</si>
  <si>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</si>
  <si>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</si>
  <si>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</si>
  <si>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</si>
  <si>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</si>
  <si>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</si>
  <si>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</si>
  <si>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</si>
  <si>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</si>
  <si>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</si>
  <si>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</si>
  <si>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</si>
  <si>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</si>
  <si>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</si>
  <si>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</si>
  <si>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</si>
  <si>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</si>
  <si>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</si>
  <si>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</si>
  <si>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</si>
  <si>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</si>
  <si>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</si>
  <si>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</si>
  <si>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</si>
  <si>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</si>
  <si>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</si>
  <si>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</si>
  <si>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</si>
  <si>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</si>
  <si>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</si>
  <si>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</si>
  <si>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</si>
  <si>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</si>
  <si>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</si>
  <si>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</si>
  <si>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</si>
  <si>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</si>
  <si>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</si>
  <si>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</si>
  <si>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</si>
  <si>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</si>
  <si>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</si>
  <si>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</si>
  <si>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</si>
  <si>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</si>
  <si>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</si>
  <si>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</si>
  <si>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</si>
  <si>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</si>
  <si>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</si>
  <si>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</si>
  <si>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</si>
  <si>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</si>
  <si>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</si>
  <si>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</si>
  <si>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</si>
  <si>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</si>
  <si>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</si>
  <si>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</si>
  <si>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</si>
  <si>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</si>
  <si>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</si>
  <si>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</si>
  <si>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</si>
  <si>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</si>
  <si>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</si>
  <si>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</si>
  <si>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</si>
  <si>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</si>
  <si>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</si>
  <si>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</si>
  <si>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</si>
  <si>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</si>
  <si>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</si>
  <si>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</si>
  <si>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</si>
  <si>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</si>
  <si>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</si>
  <si>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</si>
  <si>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</si>
  <si>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</si>
  <si>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</si>
  <si>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</si>
  <si>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</si>
  <si>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</si>
  <si>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</si>
  <si>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</si>
  <si>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</si>
  <si>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</si>
  <si>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</si>
  <si>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</si>
  <si>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</si>
  <si>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</si>
  <si>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</si>
  <si>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</si>
  <si>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</si>
  <si>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</si>
  <si>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</si>
  <si>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</si>
  <si>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</si>
  <si>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</si>
  <si>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</si>
  <si>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</si>
  <si>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</si>
  <si>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</si>
  <si>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</si>
  <si>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</si>
  <si>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</si>
  <si>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</si>
  <si>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</si>
  <si>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</si>
  <si>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</si>
  <si>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</si>
  <si>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</si>
  <si>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</si>
  <si>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</si>
  <si>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</si>
  <si>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</si>
  <si>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</si>
  <si>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</si>
  <si>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</si>
  <si>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</si>
  <si>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</si>
  <si>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</si>
  <si>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</si>
  <si>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</si>
  <si>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</si>
  <si>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</si>
  <si>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</si>
  <si>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</si>
  <si>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на 1 апреля 2018</t>
  </si>
  <si>
    <t>01.04.2018</t>
  </si>
  <si>
    <t>апреля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</si>
</sst>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5"/>
  <sheetViews>
    <sheetView view="pageBreakPreview" zoomScaleSheetLayoutView="100" zoomScalePageLayoutView="0" workbookViewId="0" topLeftCell="A11">
      <selection activeCell="A11" sqref="A11:F11"/>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0"/>
      <c r="D1" s="121"/>
      <c r="E1" s="121"/>
      <c r="F1" s="121"/>
    </row>
    <row r="2" spans="4:5" ht="12.75">
      <c r="D2"/>
      <c r="E2" s="19"/>
    </row>
    <row r="3" spans="1:6" ht="15.75" customHeight="1" thickBot="1">
      <c r="A3" s="122" t="s">
        <v>76</v>
      </c>
      <c r="B3" s="122"/>
      <c r="C3" s="122"/>
      <c r="D3" s="122"/>
      <c r="E3" s="123"/>
      <c r="F3" s="8" t="s">
        <v>45</v>
      </c>
    </row>
    <row r="4" spans="2:6" ht="12.75">
      <c r="B4" s="124" t="s">
        <v>763</v>
      </c>
      <c r="C4" s="124"/>
      <c r="E4" s="4" t="s">
        <v>488</v>
      </c>
      <c r="F4" s="13" t="s">
        <v>77</v>
      </c>
    </row>
    <row r="5" spans="2:6" ht="12.75">
      <c r="B5" s="2"/>
      <c r="C5" s="2"/>
      <c r="E5" s="4" t="s">
        <v>95</v>
      </c>
      <c r="F5" s="20" t="s">
        <v>764</v>
      </c>
    </row>
    <row r="6" spans="1:6" ht="12.75">
      <c r="A6" s="3" t="s">
        <v>46</v>
      </c>
      <c r="B6" s="4"/>
      <c r="C6" s="4"/>
      <c r="E6" s="4" t="s">
        <v>96</v>
      </c>
      <c r="F6" s="6">
        <v>4229076</v>
      </c>
    </row>
    <row r="7" spans="1:6" ht="12.75" customHeight="1">
      <c r="A7" s="125" t="s">
        <v>284</v>
      </c>
      <c r="B7" s="125"/>
      <c r="C7" s="125"/>
      <c r="E7" s="4" t="s">
        <v>97</v>
      </c>
      <c r="F7" s="6">
        <v>951</v>
      </c>
    </row>
    <row r="8" spans="1:6" ht="12.75">
      <c r="A8" s="5" t="s">
        <v>226</v>
      </c>
      <c r="B8" s="4"/>
      <c r="C8" s="4"/>
      <c r="E8" s="4" t="s">
        <v>335</v>
      </c>
      <c r="F8" s="6">
        <v>60626430</v>
      </c>
    </row>
    <row r="9" spans="1:6" ht="12.75">
      <c r="A9" s="3" t="s">
        <v>511</v>
      </c>
      <c r="B9" s="4"/>
      <c r="C9" s="4"/>
      <c r="F9" s="6"/>
    </row>
    <row r="10" spans="1:6" ht="13.5" thickBot="1">
      <c r="A10" s="3" t="s">
        <v>47</v>
      </c>
      <c r="B10" s="4"/>
      <c r="C10" s="4"/>
      <c r="F10" s="7">
        <v>383</v>
      </c>
    </row>
    <row r="11" spans="1:6" ht="23.25" customHeight="1">
      <c r="A11" s="119" t="s">
        <v>48</v>
      </c>
      <c r="B11" s="119"/>
      <c r="C11" s="119"/>
      <c r="D11" s="119"/>
      <c r="E11" s="119"/>
      <c r="F11" s="119"/>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D16+D87</f>
        <v>12389800</v>
      </c>
      <c r="E14" s="52">
        <f>E16+E87</f>
        <v>2826185.89</v>
      </c>
      <c r="F14" s="52">
        <f>D14-E14</f>
        <v>9563614.11</v>
      </c>
    </row>
    <row r="15" spans="1:6" s="4" customFormat="1" ht="11.25" hidden="1">
      <c r="A15" s="40" t="s">
        <v>106</v>
      </c>
      <c r="B15" s="38"/>
      <c r="C15" s="38"/>
      <c r="D15" s="39"/>
      <c r="E15" s="39"/>
      <c r="F15" s="39"/>
    </row>
    <row r="16" spans="1:6" s="4" customFormat="1" ht="22.5">
      <c r="A16" s="41" t="s">
        <v>344</v>
      </c>
      <c r="B16" s="42" t="s">
        <v>150</v>
      </c>
      <c r="C16" s="43" t="s">
        <v>117</v>
      </c>
      <c r="D16" s="44">
        <f>D17+D29+D39+D47+D54+D23+D73+D69</f>
        <v>2333200</v>
      </c>
      <c r="E16" s="44">
        <f>E17+E29+E39+E47+E50+E54+E69+E23+E73</f>
        <v>561641.89</v>
      </c>
      <c r="F16" s="44">
        <f>D16-E16</f>
        <v>1771558.1099999999</v>
      </c>
    </row>
    <row r="17" spans="1:6" s="4" customFormat="1" ht="11.25">
      <c r="A17" s="45" t="s">
        <v>55</v>
      </c>
      <c r="B17" s="46" t="s">
        <v>150</v>
      </c>
      <c r="C17" s="47" t="s">
        <v>118</v>
      </c>
      <c r="D17" s="44">
        <f>D18</f>
        <v>367300</v>
      </c>
      <c r="E17" s="48">
        <f>E18</f>
        <v>92185.04</v>
      </c>
      <c r="F17" s="44">
        <f aca="true" t="shared" si="0" ref="F17:F95">D17-E17</f>
        <v>275114.96</v>
      </c>
    </row>
    <row r="18" spans="1:6" s="4" customFormat="1" ht="11.25">
      <c r="A18" s="49" t="s">
        <v>79</v>
      </c>
      <c r="B18" s="50" t="s">
        <v>150</v>
      </c>
      <c r="C18" s="51" t="s">
        <v>119</v>
      </c>
      <c r="D18" s="52">
        <f>D19+D21+D22</f>
        <v>367300</v>
      </c>
      <c r="E18" s="52">
        <f>E19+E21+E22</f>
        <v>92185.04</v>
      </c>
      <c r="F18" s="44">
        <f t="shared" si="0"/>
        <v>275114.96</v>
      </c>
    </row>
    <row r="19" spans="1:6" s="4" customFormat="1" ht="78.75">
      <c r="A19" s="53" t="s">
        <v>649</v>
      </c>
      <c r="B19" s="54" t="s">
        <v>150</v>
      </c>
      <c r="C19" s="55" t="s">
        <v>120</v>
      </c>
      <c r="D19" s="56">
        <v>367300</v>
      </c>
      <c r="E19" s="56">
        <v>91102.4</v>
      </c>
      <c r="F19" s="44">
        <f t="shared" si="0"/>
        <v>276197.6</v>
      </c>
    </row>
    <row r="20" spans="1:6" s="4" customFormat="1" ht="129" customHeight="1" hidden="1">
      <c r="A20" s="53" t="s">
        <v>176</v>
      </c>
      <c r="B20" s="54" t="s">
        <v>150</v>
      </c>
      <c r="C20" s="55" t="s">
        <v>152</v>
      </c>
      <c r="D20" s="57"/>
      <c r="E20" s="56"/>
      <c r="F20" s="44">
        <f t="shared" si="0"/>
        <v>0</v>
      </c>
    </row>
    <row r="21" spans="1:6" s="4" customFormat="1" ht="115.5" customHeight="1" hidden="1">
      <c r="A21" s="53" t="s">
        <v>650</v>
      </c>
      <c r="B21" s="54" t="s">
        <v>150</v>
      </c>
      <c r="C21" s="55" t="s">
        <v>152</v>
      </c>
      <c r="D21" s="56"/>
      <c r="E21" s="56"/>
      <c r="F21" s="44">
        <f t="shared" si="0"/>
        <v>0</v>
      </c>
    </row>
    <row r="22" spans="1:6" s="4" customFormat="1" ht="49.5" customHeight="1">
      <c r="A22" s="53" t="s">
        <v>651</v>
      </c>
      <c r="B22" s="54" t="s">
        <v>150</v>
      </c>
      <c r="C22" s="55" t="s">
        <v>151</v>
      </c>
      <c r="D22" s="56"/>
      <c r="E22" s="56">
        <v>1082.64</v>
      </c>
      <c r="F22" s="44">
        <f t="shared" si="0"/>
        <v>-1082.64</v>
      </c>
    </row>
    <row r="23" spans="1:6" s="4" customFormat="1" ht="35.25" customHeight="1" hidden="1">
      <c r="A23" s="53" t="s">
        <v>515</v>
      </c>
      <c r="B23" s="54" t="s">
        <v>150</v>
      </c>
      <c r="C23" s="47" t="s">
        <v>177</v>
      </c>
      <c r="D23" s="57">
        <f>D24</f>
        <v>0</v>
      </c>
      <c r="E23" s="56">
        <f>E24</f>
        <v>0</v>
      </c>
      <c r="F23" s="44">
        <f t="shared" si="0"/>
        <v>0</v>
      </c>
    </row>
    <row r="24" spans="1:6" s="4" customFormat="1" ht="36" customHeight="1" hidden="1">
      <c r="A24" s="53" t="s">
        <v>489</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490</v>
      </c>
      <c r="B26" s="54" t="s">
        <v>150</v>
      </c>
      <c r="C26" s="47" t="s">
        <v>180</v>
      </c>
      <c r="D26" s="57"/>
      <c r="E26" s="56"/>
      <c r="F26" s="44">
        <f t="shared" si="0"/>
        <v>0</v>
      </c>
    </row>
    <row r="27" spans="1:6" s="4" customFormat="1" ht="87" customHeight="1" hidden="1">
      <c r="A27" s="53" t="s">
        <v>491</v>
      </c>
      <c r="B27" s="54" t="s">
        <v>150</v>
      </c>
      <c r="C27" s="47" t="s">
        <v>181</v>
      </c>
      <c r="D27" s="57"/>
      <c r="E27" s="56"/>
      <c r="F27" s="44">
        <f t="shared" si="0"/>
        <v>0</v>
      </c>
    </row>
    <row r="28" spans="1:6" s="4" customFormat="1" ht="66.75" customHeight="1" hidden="1">
      <c r="A28" s="53" t="s">
        <v>492</v>
      </c>
      <c r="B28" s="54" t="s">
        <v>150</v>
      </c>
      <c r="C28" s="47" t="s">
        <v>182</v>
      </c>
      <c r="D28" s="57">
        <v>0</v>
      </c>
      <c r="E28" s="56"/>
      <c r="F28" s="56">
        <v>0</v>
      </c>
    </row>
    <row r="29" spans="1:6" s="4" customFormat="1" ht="18.75" customHeight="1">
      <c r="A29" s="53" t="s">
        <v>56</v>
      </c>
      <c r="B29" s="54" t="s">
        <v>150</v>
      </c>
      <c r="C29" s="55" t="s">
        <v>121</v>
      </c>
      <c r="D29" s="56">
        <f>D38+D30</f>
        <v>470800</v>
      </c>
      <c r="E29" s="56">
        <f>E37</f>
        <v>434135.6</v>
      </c>
      <c r="F29" s="52">
        <f t="shared" si="0"/>
        <v>36664.40000000002</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354</v>
      </c>
      <c r="B36" s="50" t="s">
        <v>150</v>
      </c>
      <c r="C36" s="55" t="s">
        <v>148</v>
      </c>
      <c r="D36" s="56" t="s">
        <v>139</v>
      </c>
      <c r="E36" s="56"/>
      <c r="F36" s="44" t="s">
        <v>139</v>
      </c>
    </row>
    <row r="37" spans="1:6" s="4" customFormat="1" ht="25.5" customHeight="1">
      <c r="A37" s="53" t="s">
        <v>57</v>
      </c>
      <c r="B37" s="54" t="s">
        <v>150</v>
      </c>
      <c r="C37" s="55" t="s">
        <v>137</v>
      </c>
      <c r="D37" s="56">
        <f>D38</f>
        <v>470800</v>
      </c>
      <c r="E37" s="56">
        <f>E38</f>
        <v>434135.6</v>
      </c>
      <c r="F37" s="44">
        <f t="shared" si="0"/>
        <v>36664.40000000002</v>
      </c>
    </row>
    <row r="38" spans="1:6" s="4" customFormat="1" ht="32.25" customHeight="1">
      <c r="A38" s="53" t="s">
        <v>57</v>
      </c>
      <c r="B38" s="54" t="s">
        <v>150</v>
      </c>
      <c r="C38" s="55" t="s">
        <v>147</v>
      </c>
      <c r="D38" s="56">
        <v>470800</v>
      </c>
      <c r="E38" s="56">
        <v>434135.6</v>
      </c>
      <c r="F38" s="44">
        <f t="shared" si="0"/>
        <v>36664.40000000002</v>
      </c>
    </row>
    <row r="39" spans="1:6" s="4" customFormat="1" ht="23.25" customHeight="1">
      <c r="A39" s="53" t="s">
        <v>58</v>
      </c>
      <c r="B39" s="54" t="s">
        <v>150</v>
      </c>
      <c r="C39" s="55" t="s">
        <v>124</v>
      </c>
      <c r="D39" s="56">
        <f>D40+D42</f>
        <v>1436200</v>
      </c>
      <c r="E39" s="59">
        <f>E40+E42</f>
        <v>33021.25</v>
      </c>
      <c r="F39" s="44">
        <f t="shared" si="0"/>
        <v>1403178.75</v>
      </c>
    </row>
    <row r="40" spans="1:6" s="4" customFormat="1" ht="24.75" customHeight="1">
      <c r="A40" s="58" t="s">
        <v>81</v>
      </c>
      <c r="B40" s="50" t="s">
        <v>150</v>
      </c>
      <c r="C40" s="51" t="s">
        <v>125</v>
      </c>
      <c r="D40" s="56">
        <f>D41</f>
        <v>150100</v>
      </c>
      <c r="E40" s="56">
        <f>E41</f>
        <v>3963.27</v>
      </c>
      <c r="F40" s="44">
        <f t="shared" si="0"/>
        <v>146136.73</v>
      </c>
    </row>
    <row r="41" spans="1:6" s="4" customFormat="1" ht="51" customHeight="1">
      <c r="A41" s="53" t="s">
        <v>652</v>
      </c>
      <c r="B41" s="54" t="s">
        <v>150</v>
      </c>
      <c r="C41" s="55" t="s">
        <v>126</v>
      </c>
      <c r="D41" s="56">
        <v>150100</v>
      </c>
      <c r="E41" s="56">
        <v>3963.27</v>
      </c>
      <c r="F41" s="44">
        <f t="shared" si="0"/>
        <v>146136.73</v>
      </c>
    </row>
    <row r="42" spans="1:6" s="4" customFormat="1" ht="17.25" customHeight="1">
      <c r="A42" s="58" t="s">
        <v>82</v>
      </c>
      <c r="B42" s="50" t="s">
        <v>150</v>
      </c>
      <c r="C42" s="51" t="s">
        <v>127</v>
      </c>
      <c r="D42" s="56">
        <f>D44+D46</f>
        <v>1286100</v>
      </c>
      <c r="E42" s="56">
        <f>E43+E45</f>
        <v>29057.98</v>
      </c>
      <c r="F42" s="44">
        <f t="shared" si="0"/>
        <v>1257042.02</v>
      </c>
    </row>
    <row r="43" spans="1:6" s="4" customFormat="1" ht="46.5" customHeight="1">
      <c r="A43" s="58" t="s">
        <v>339</v>
      </c>
      <c r="B43" s="50" t="s">
        <v>150</v>
      </c>
      <c r="C43" s="51" t="s">
        <v>340</v>
      </c>
      <c r="D43" s="56">
        <f>D44</f>
        <v>349400</v>
      </c>
      <c r="E43" s="56">
        <f>E44</f>
        <v>8979.5</v>
      </c>
      <c r="F43" s="44">
        <f t="shared" si="0"/>
        <v>340420.5</v>
      </c>
    </row>
    <row r="44" spans="1:6" s="4" customFormat="1" ht="34.5" customHeight="1">
      <c r="A44" s="53" t="s">
        <v>516</v>
      </c>
      <c r="B44" s="54" t="s">
        <v>150</v>
      </c>
      <c r="C44" s="55" t="s">
        <v>659</v>
      </c>
      <c r="D44" s="56">
        <v>349400</v>
      </c>
      <c r="E44" s="56">
        <v>8979.5</v>
      </c>
      <c r="F44" s="44">
        <f t="shared" si="0"/>
        <v>340420.5</v>
      </c>
    </row>
    <row r="45" spans="1:6" s="4" customFormat="1" ht="15.75" customHeight="1">
      <c r="A45" s="53" t="s">
        <v>341</v>
      </c>
      <c r="B45" s="54" t="s">
        <v>150</v>
      </c>
      <c r="C45" s="55" t="s">
        <v>660</v>
      </c>
      <c r="D45" s="56">
        <f>D46</f>
        <v>936700</v>
      </c>
      <c r="E45" s="56">
        <f>E46</f>
        <v>20078.48</v>
      </c>
      <c r="F45" s="44">
        <f>F46</f>
        <v>916621.52</v>
      </c>
    </row>
    <row r="46" spans="1:6" s="4" customFormat="1" ht="46.5" customHeight="1">
      <c r="A46" s="53" t="s">
        <v>342</v>
      </c>
      <c r="B46" s="54" t="s">
        <v>150</v>
      </c>
      <c r="C46" s="55" t="s">
        <v>661</v>
      </c>
      <c r="D46" s="56">
        <v>936700</v>
      </c>
      <c r="E46" s="56">
        <v>20078.48</v>
      </c>
      <c r="F46" s="44">
        <f>D46-E46</f>
        <v>916621.52</v>
      </c>
    </row>
    <row r="47" spans="1:6" s="4" customFormat="1" ht="29.25" customHeight="1" hidden="1">
      <c r="A47" s="53" t="s">
        <v>59</v>
      </c>
      <c r="B47" s="54" t="s">
        <v>150</v>
      </c>
      <c r="C47" s="55" t="s">
        <v>128</v>
      </c>
      <c r="D47" s="56">
        <f>D48</f>
        <v>0</v>
      </c>
      <c r="E47" s="59">
        <f>E48</f>
        <v>0</v>
      </c>
      <c r="F47" s="44">
        <f t="shared" si="0"/>
        <v>0</v>
      </c>
    </row>
    <row r="48" spans="1:6" s="4" customFormat="1" ht="51" customHeight="1" hidden="1">
      <c r="A48" s="58" t="s">
        <v>83</v>
      </c>
      <c r="B48" s="50" t="s">
        <v>150</v>
      </c>
      <c r="C48" s="51" t="s">
        <v>129</v>
      </c>
      <c r="D48" s="56">
        <f>D49</f>
        <v>0</v>
      </c>
      <c r="E48" s="56">
        <f>E49</f>
        <v>0</v>
      </c>
      <c r="F48" s="44">
        <f t="shared" si="0"/>
        <v>0</v>
      </c>
    </row>
    <row r="49" spans="1:6" s="4" customFormat="1" ht="81.75" customHeight="1" hidden="1">
      <c r="A49" s="53" t="s">
        <v>60</v>
      </c>
      <c r="B49" s="54" t="s">
        <v>150</v>
      </c>
      <c r="C49" s="55" t="s">
        <v>130</v>
      </c>
      <c r="D49" s="56"/>
      <c r="E49" s="44">
        <v>0</v>
      </c>
      <c r="F49" s="44">
        <f t="shared" si="0"/>
        <v>0</v>
      </c>
    </row>
    <row r="50" spans="1:6" s="4" customFormat="1" ht="47.25" customHeight="1" hidden="1">
      <c r="A50" s="53" t="s">
        <v>283</v>
      </c>
      <c r="B50" s="54" t="s">
        <v>150</v>
      </c>
      <c r="C50" s="55" t="s">
        <v>290</v>
      </c>
      <c r="D50" s="56">
        <f aca="true" t="shared" si="1" ref="D50:E52">D51</f>
        <v>0</v>
      </c>
      <c r="E50" s="56">
        <f t="shared" si="1"/>
        <v>0</v>
      </c>
      <c r="F50" s="44" t="s">
        <v>139</v>
      </c>
    </row>
    <row r="51" spans="1:6" s="4" customFormat="1" ht="19.5" customHeight="1" hidden="1">
      <c r="A51" s="53" t="s">
        <v>58</v>
      </c>
      <c r="B51" s="54" t="s">
        <v>150</v>
      </c>
      <c r="C51" s="55" t="s">
        <v>291</v>
      </c>
      <c r="D51" s="56">
        <f t="shared" si="1"/>
        <v>0</v>
      </c>
      <c r="E51" s="56">
        <f t="shared" si="1"/>
        <v>0</v>
      </c>
      <c r="F51" s="44" t="s">
        <v>139</v>
      </c>
    </row>
    <row r="52" spans="1:6" s="4" customFormat="1" ht="30.75" customHeight="1" hidden="1">
      <c r="A52" s="53" t="s">
        <v>282</v>
      </c>
      <c r="B52" s="54" t="s">
        <v>150</v>
      </c>
      <c r="C52" s="55" t="s">
        <v>292</v>
      </c>
      <c r="D52" s="56">
        <f t="shared" si="1"/>
        <v>0</v>
      </c>
      <c r="E52" s="56">
        <f>E53</f>
        <v>0</v>
      </c>
      <c r="F52" s="44" t="s">
        <v>139</v>
      </c>
    </row>
    <row r="53" spans="1:6" s="4" customFormat="1" ht="43.5" customHeight="1" hidden="1">
      <c r="A53" s="53" t="s">
        <v>281</v>
      </c>
      <c r="B53" s="54" t="s">
        <v>150</v>
      </c>
      <c r="C53" s="55" t="s">
        <v>293</v>
      </c>
      <c r="D53" s="56">
        <v>0</v>
      </c>
      <c r="E53" s="56"/>
      <c r="F53" s="44" t="s">
        <v>139</v>
      </c>
    </row>
    <row r="54" spans="1:6" s="4" customFormat="1" ht="41.25" customHeight="1" hidden="1">
      <c r="A54" s="53" t="s">
        <v>61</v>
      </c>
      <c r="B54" s="54" t="s">
        <v>150</v>
      </c>
      <c r="C54" s="55" t="s">
        <v>131</v>
      </c>
      <c r="D54" s="56">
        <f>D55</f>
        <v>0</v>
      </c>
      <c r="E54" s="59">
        <f>E55</f>
        <v>0</v>
      </c>
      <c r="F54" s="44">
        <f t="shared" si="0"/>
        <v>0</v>
      </c>
    </row>
    <row r="55" spans="1:6" s="4" customFormat="1" ht="101.25" customHeight="1" hidden="1">
      <c r="A55" s="58" t="s">
        <v>517</v>
      </c>
      <c r="B55" s="50" t="s">
        <v>150</v>
      </c>
      <c r="C55" s="51" t="s">
        <v>132</v>
      </c>
      <c r="D55" s="56">
        <f>D62</f>
        <v>0</v>
      </c>
      <c r="E55" s="56">
        <f>E62</f>
        <v>0</v>
      </c>
      <c r="F55" s="44">
        <f t="shared" si="0"/>
        <v>0</v>
      </c>
    </row>
    <row r="56" spans="1:6" s="4" customFormat="1" ht="96.75" customHeight="1" hidden="1">
      <c r="A56" s="53" t="s">
        <v>155</v>
      </c>
      <c r="B56" s="60" t="s">
        <v>150</v>
      </c>
      <c r="C56" s="61" t="s">
        <v>156</v>
      </c>
      <c r="D56" s="59" t="str">
        <f>D57</f>
        <v>-</v>
      </c>
      <c r="E56" s="56"/>
      <c r="F56" s="44" t="e">
        <f t="shared" si="0"/>
        <v>#VALUE!</v>
      </c>
    </row>
    <row r="57" spans="1:6" s="4" customFormat="1" ht="90.75" customHeight="1" hidden="1">
      <c r="A57" s="53" t="s">
        <v>157</v>
      </c>
      <c r="B57" s="60" t="s">
        <v>150</v>
      </c>
      <c r="C57" s="61" t="s">
        <v>158</v>
      </c>
      <c r="D57" s="59" t="s">
        <v>139</v>
      </c>
      <c r="E57" s="56"/>
      <c r="F57" s="44" t="e">
        <f t="shared" si="0"/>
        <v>#VALUE!</v>
      </c>
    </row>
    <row r="58" spans="1:6" s="4" customFormat="1" ht="30" customHeight="1" hidden="1">
      <c r="A58" s="62" t="s">
        <v>166</v>
      </c>
      <c r="B58" s="50" t="s">
        <v>150</v>
      </c>
      <c r="C58" s="51" t="s">
        <v>167</v>
      </c>
      <c r="D58" s="56" t="str">
        <f>D59</f>
        <v>-</v>
      </c>
      <c r="E58" s="56"/>
      <c r="F58" s="44" t="e">
        <f t="shared" si="0"/>
        <v>#VALUE!</v>
      </c>
    </row>
    <row r="59" spans="1:6" s="4" customFormat="1" ht="57.75" customHeight="1" hidden="1">
      <c r="A59" s="58" t="s">
        <v>168</v>
      </c>
      <c r="B59" s="50" t="s">
        <v>150</v>
      </c>
      <c r="C59" s="51" t="s">
        <v>169</v>
      </c>
      <c r="D59" s="56" t="str">
        <f>D60</f>
        <v>-</v>
      </c>
      <c r="E59" s="56"/>
      <c r="F59" s="44" t="e">
        <f t="shared" si="0"/>
        <v>#VALUE!</v>
      </c>
    </row>
    <row r="60" spans="1:6" s="4" customFormat="1" ht="33.75" customHeight="1" hidden="1">
      <c r="A60" s="58" t="s">
        <v>170</v>
      </c>
      <c r="B60" s="50" t="s">
        <v>150</v>
      </c>
      <c r="C60" s="51" t="s">
        <v>171</v>
      </c>
      <c r="D60" s="56" t="str">
        <f>D61</f>
        <v>-</v>
      </c>
      <c r="E60" s="56"/>
      <c r="F60" s="44" t="e">
        <f t="shared" si="0"/>
        <v>#VALUE!</v>
      </c>
    </row>
    <row r="61" spans="1:6" s="4" customFormat="1" ht="45" customHeight="1" hidden="1">
      <c r="A61" s="58" t="s">
        <v>172</v>
      </c>
      <c r="B61" s="50" t="s">
        <v>150</v>
      </c>
      <c r="C61" s="51" t="s">
        <v>173</v>
      </c>
      <c r="D61" s="56" t="s">
        <v>139</v>
      </c>
      <c r="E61" s="56"/>
      <c r="F61" s="44" t="e">
        <f t="shared" si="0"/>
        <v>#VALUE!</v>
      </c>
    </row>
    <row r="62" spans="1:6" s="4" customFormat="1" ht="45" customHeight="1" hidden="1">
      <c r="A62" s="58" t="s">
        <v>653</v>
      </c>
      <c r="B62" s="50" t="s">
        <v>150</v>
      </c>
      <c r="C62" s="51" t="s">
        <v>254</v>
      </c>
      <c r="D62" s="56">
        <f>D63</f>
        <v>0</v>
      </c>
      <c r="E62" s="56">
        <f>E63</f>
        <v>0</v>
      </c>
      <c r="F62" s="44">
        <f t="shared" si="0"/>
        <v>0</v>
      </c>
    </row>
    <row r="63" spans="1:6" s="4" customFormat="1" ht="33" customHeight="1" hidden="1">
      <c r="A63" s="58" t="s">
        <v>654</v>
      </c>
      <c r="B63" s="50" t="s">
        <v>150</v>
      </c>
      <c r="C63" s="51" t="s">
        <v>255</v>
      </c>
      <c r="D63" s="56"/>
      <c r="E63" s="56"/>
      <c r="F63" s="44">
        <f t="shared" si="0"/>
        <v>0</v>
      </c>
    </row>
    <row r="64" spans="1:6" s="4" customFormat="1" ht="33.75" customHeight="1" hidden="1">
      <c r="A64" s="58" t="s">
        <v>310</v>
      </c>
      <c r="B64" s="50" t="s">
        <v>150</v>
      </c>
      <c r="C64" s="51" t="s">
        <v>314</v>
      </c>
      <c r="D64" s="56">
        <f>D65</f>
        <v>0</v>
      </c>
      <c r="E64" s="56"/>
      <c r="F64" s="44">
        <f t="shared" si="0"/>
        <v>0</v>
      </c>
    </row>
    <row r="65" spans="1:6" s="4" customFormat="1" ht="64.5" customHeight="1" hidden="1">
      <c r="A65" s="58" t="s">
        <v>311</v>
      </c>
      <c r="B65" s="50" t="s">
        <v>150</v>
      </c>
      <c r="C65" s="51" t="s">
        <v>315</v>
      </c>
      <c r="D65" s="56">
        <f>D66</f>
        <v>0</v>
      </c>
      <c r="E65" s="56"/>
      <c r="F65" s="44">
        <f t="shared" si="0"/>
        <v>0</v>
      </c>
    </row>
    <row r="66" spans="1:6" s="4" customFormat="1" ht="41.25" customHeight="1" hidden="1">
      <c r="A66" s="58" t="s">
        <v>312</v>
      </c>
      <c r="B66" s="50" t="s">
        <v>150</v>
      </c>
      <c r="C66" s="51" t="s">
        <v>316</v>
      </c>
      <c r="D66" s="56">
        <f>D67</f>
        <v>0</v>
      </c>
      <c r="E66" s="56"/>
      <c r="F66" s="44">
        <f t="shared" si="0"/>
        <v>0</v>
      </c>
    </row>
    <row r="67" spans="1:6" s="4" customFormat="1" ht="45" customHeight="1" hidden="1">
      <c r="A67" s="58" t="s">
        <v>313</v>
      </c>
      <c r="B67" s="50" t="s">
        <v>150</v>
      </c>
      <c r="C67" s="51" t="s">
        <v>317</v>
      </c>
      <c r="D67" s="56"/>
      <c r="E67" s="56"/>
      <c r="F67" s="44">
        <f t="shared" si="0"/>
        <v>0</v>
      </c>
    </row>
    <row r="68" spans="1:6" s="4" customFormat="1" ht="67.5" hidden="1">
      <c r="A68" s="58" t="s">
        <v>228</v>
      </c>
      <c r="B68" s="54" t="s">
        <v>150</v>
      </c>
      <c r="C68" s="51" t="s">
        <v>230</v>
      </c>
      <c r="D68" s="56">
        <v>0</v>
      </c>
      <c r="E68" s="56"/>
      <c r="F68" s="44">
        <f t="shared" si="0"/>
        <v>0</v>
      </c>
    </row>
    <row r="69" spans="1:6" s="4" customFormat="1" ht="33.75">
      <c r="A69" s="58" t="s">
        <v>609</v>
      </c>
      <c r="B69" s="54" t="s">
        <v>150</v>
      </c>
      <c r="C69" s="51" t="s">
        <v>662</v>
      </c>
      <c r="D69" s="56">
        <f aca="true" t="shared" si="2" ref="D69:E71">D70</f>
        <v>0</v>
      </c>
      <c r="E69" s="56">
        <f t="shared" si="2"/>
        <v>2300</v>
      </c>
      <c r="F69" s="44">
        <f t="shared" si="0"/>
        <v>-2300</v>
      </c>
    </row>
    <row r="70" spans="1:6" s="4" customFormat="1" ht="11.25">
      <c r="A70" s="58" t="s">
        <v>362</v>
      </c>
      <c r="B70" s="54" t="s">
        <v>150</v>
      </c>
      <c r="C70" s="51" t="s">
        <v>724</v>
      </c>
      <c r="D70" s="56">
        <f t="shared" si="2"/>
        <v>0</v>
      </c>
      <c r="E70" s="56">
        <f t="shared" si="2"/>
        <v>2300</v>
      </c>
      <c r="F70" s="44">
        <f t="shared" si="0"/>
        <v>-2300</v>
      </c>
    </row>
    <row r="71" spans="1:6" s="4" customFormat="1" ht="33.75">
      <c r="A71" s="58" t="s">
        <v>610</v>
      </c>
      <c r="B71" s="54" t="s">
        <v>150</v>
      </c>
      <c r="C71" s="51" t="s">
        <v>663</v>
      </c>
      <c r="D71" s="56">
        <f t="shared" si="2"/>
        <v>0</v>
      </c>
      <c r="E71" s="56">
        <f t="shared" si="2"/>
        <v>2300</v>
      </c>
      <c r="F71" s="44">
        <f t="shared" si="0"/>
        <v>-2300</v>
      </c>
    </row>
    <row r="72" spans="1:6" s="4" customFormat="1" ht="48" customHeight="1">
      <c r="A72" s="58" t="s">
        <v>608</v>
      </c>
      <c r="B72" s="54" t="s">
        <v>150</v>
      </c>
      <c r="C72" s="51" t="s">
        <v>664</v>
      </c>
      <c r="D72" s="56"/>
      <c r="E72" s="56">
        <v>2300</v>
      </c>
      <c r="F72" s="44">
        <f t="shared" si="0"/>
        <v>-2300</v>
      </c>
    </row>
    <row r="73" spans="1:6" s="4" customFormat="1" ht="22.5">
      <c r="A73" s="58" t="s">
        <v>229</v>
      </c>
      <c r="B73" s="54" t="s">
        <v>150</v>
      </c>
      <c r="C73" s="51" t="s">
        <v>358</v>
      </c>
      <c r="D73" s="56">
        <f>D76</f>
        <v>58900</v>
      </c>
      <c r="E73" s="56">
        <f>E74</f>
        <v>0</v>
      </c>
      <c r="F73" s="44">
        <f t="shared" si="0"/>
        <v>58900</v>
      </c>
    </row>
    <row r="74" spans="1:6" s="4" customFormat="1" ht="49.5" customHeight="1" hidden="1">
      <c r="A74" s="58" t="s">
        <v>655</v>
      </c>
      <c r="B74" s="54" t="s">
        <v>150</v>
      </c>
      <c r="C74" s="51" t="s">
        <v>371</v>
      </c>
      <c r="D74" s="100">
        <v>0</v>
      </c>
      <c r="E74" s="56">
        <f>E75</f>
        <v>0</v>
      </c>
      <c r="F74" s="44">
        <f>D74-E74</f>
        <v>0</v>
      </c>
    </row>
    <row r="75" spans="1:6" s="4" customFormat="1" ht="61.5" customHeight="1" hidden="1">
      <c r="A75" s="58" t="s">
        <v>656</v>
      </c>
      <c r="B75" s="54" t="s">
        <v>150</v>
      </c>
      <c r="C75" s="51" t="s">
        <v>361</v>
      </c>
      <c r="D75" s="100">
        <v>0</v>
      </c>
      <c r="E75" s="56">
        <f>E76</f>
        <v>0</v>
      </c>
      <c r="F75" s="44">
        <f>D75-E75</f>
        <v>0</v>
      </c>
    </row>
    <row r="76" spans="1:6" s="4" customFormat="1" ht="41.25" customHeight="1">
      <c r="A76" s="104" t="s">
        <v>726</v>
      </c>
      <c r="B76" s="54" t="s">
        <v>150</v>
      </c>
      <c r="C76" s="51" t="s">
        <v>725</v>
      </c>
      <c r="D76" s="56">
        <f>D77</f>
        <v>58900</v>
      </c>
      <c r="E76" s="56">
        <v>0</v>
      </c>
      <c r="F76" s="44">
        <f t="shared" si="0"/>
        <v>58900</v>
      </c>
    </row>
    <row r="77" spans="1:6" s="4" customFormat="1" ht="60" customHeight="1">
      <c r="A77" s="103" t="s">
        <v>727</v>
      </c>
      <c r="B77" s="54" t="s">
        <v>150</v>
      </c>
      <c r="C77" s="51" t="s">
        <v>360</v>
      </c>
      <c r="D77" s="56">
        <v>58900</v>
      </c>
      <c r="E77" s="56">
        <v>0</v>
      </c>
      <c r="F77" s="44">
        <f t="shared" si="0"/>
        <v>58900</v>
      </c>
    </row>
    <row r="78" spans="1:6" s="4" customFormat="1" ht="33.75" hidden="1">
      <c r="A78" s="58" t="s">
        <v>346</v>
      </c>
      <c r="B78" s="54" t="s">
        <v>150</v>
      </c>
      <c r="C78" s="51" t="s">
        <v>359</v>
      </c>
      <c r="D78" s="56"/>
      <c r="E78" s="56">
        <f>E79</f>
        <v>0</v>
      </c>
      <c r="F78" s="44">
        <f t="shared" si="0"/>
        <v>0</v>
      </c>
    </row>
    <row r="79" spans="1:6" s="4" customFormat="1" ht="33" customHeight="1" hidden="1">
      <c r="A79" s="58" t="s">
        <v>347</v>
      </c>
      <c r="B79" s="54" t="s">
        <v>150</v>
      </c>
      <c r="C79" s="51" t="s">
        <v>360</v>
      </c>
      <c r="D79" s="56"/>
      <c r="E79" s="56">
        <v>0</v>
      </c>
      <c r="F79" s="44">
        <f t="shared" si="0"/>
        <v>0</v>
      </c>
    </row>
    <row r="80" spans="1:6" s="4" customFormat="1" ht="27.75" customHeight="1" hidden="1">
      <c r="A80" s="58" t="s">
        <v>356</v>
      </c>
      <c r="B80" s="54" t="s">
        <v>150</v>
      </c>
      <c r="C80" s="51" t="s">
        <v>357</v>
      </c>
      <c r="D80" s="56"/>
      <c r="E80" s="56"/>
      <c r="F80" s="44">
        <f t="shared" si="0"/>
        <v>0</v>
      </c>
    </row>
    <row r="81" spans="1:6" s="4" customFormat="1" ht="19.5" customHeight="1" hidden="1">
      <c r="A81" s="58" t="s">
        <v>362</v>
      </c>
      <c r="B81" s="54" t="s">
        <v>150</v>
      </c>
      <c r="C81" s="51" t="s">
        <v>363</v>
      </c>
      <c r="D81" s="56"/>
      <c r="E81" s="56"/>
      <c r="F81" s="44">
        <f t="shared" si="0"/>
        <v>0</v>
      </c>
    </row>
    <row r="82" spans="1:6" s="4" customFormat="1" ht="32.25" customHeight="1" hidden="1">
      <c r="A82" s="58" t="s">
        <v>364</v>
      </c>
      <c r="B82" s="54" t="s">
        <v>150</v>
      </c>
      <c r="C82" s="51" t="s">
        <v>365</v>
      </c>
      <c r="D82" s="56"/>
      <c r="E82" s="56"/>
      <c r="F82" s="44">
        <f t="shared" si="0"/>
        <v>0</v>
      </c>
    </row>
    <row r="83" spans="1:6" s="4" customFormat="1" ht="21" customHeight="1" hidden="1">
      <c r="A83" s="58" t="s">
        <v>350</v>
      </c>
      <c r="B83" s="54"/>
      <c r="C83" s="51" t="s">
        <v>352</v>
      </c>
      <c r="D83" s="56"/>
      <c r="E83" s="56"/>
      <c r="F83" s="44">
        <f t="shared" si="0"/>
        <v>0</v>
      </c>
    </row>
    <row r="84" spans="1:6" s="4" customFormat="1" ht="29.25" customHeight="1" hidden="1">
      <c r="A84" s="58" t="s">
        <v>351</v>
      </c>
      <c r="B84" s="54" t="s">
        <v>150</v>
      </c>
      <c r="C84" s="51" t="s">
        <v>353</v>
      </c>
      <c r="D84" s="56"/>
      <c r="E84" s="56"/>
      <c r="F84" s="44">
        <f t="shared" si="0"/>
        <v>0</v>
      </c>
    </row>
    <row r="85" spans="1:6" s="4" customFormat="1" ht="24.75" customHeight="1" hidden="1">
      <c r="A85" s="92" t="s">
        <v>348</v>
      </c>
      <c r="B85" s="54" t="s">
        <v>150</v>
      </c>
      <c r="C85" s="51" t="s">
        <v>349</v>
      </c>
      <c r="D85" s="56"/>
      <c r="E85" s="56"/>
      <c r="F85" s="44">
        <f t="shared" si="0"/>
        <v>0</v>
      </c>
    </row>
    <row r="86" spans="1:6" s="4" customFormat="1" ht="27.75" customHeight="1">
      <c r="A86" s="63" t="s">
        <v>62</v>
      </c>
      <c r="B86" s="54" t="s">
        <v>150</v>
      </c>
      <c r="C86" s="55" t="s">
        <v>133</v>
      </c>
      <c r="D86" s="56">
        <f>D87</f>
        <v>10056600</v>
      </c>
      <c r="E86" s="56">
        <f>E87</f>
        <v>2264544</v>
      </c>
      <c r="F86" s="44">
        <f>F87</f>
        <v>7792056</v>
      </c>
    </row>
    <row r="87" spans="1:6" s="4" customFormat="1" ht="38.25" customHeight="1">
      <c r="A87" s="49" t="s">
        <v>84</v>
      </c>
      <c r="B87" s="50" t="s">
        <v>150</v>
      </c>
      <c r="C87" s="51" t="s">
        <v>134</v>
      </c>
      <c r="D87" s="56">
        <f>D88+D91+D96</f>
        <v>10056600</v>
      </c>
      <c r="E87" s="56">
        <f>E90+E93+E95+E96</f>
        <v>2264544</v>
      </c>
      <c r="F87" s="44">
        <f t="shared" si="0"/>
        <v>7792056</v>
      </c>
    </row>
    <row r="88" spans="1:6" s="4" customFormat="1" ht="38.25" customHeight="1">
      <c r="A88" s="49" t="s">
        <v>518</v>
      </c>
      <c r="B88" s="50" t="s">
        <v>150</v>
      </c>
      <c r="C88" s="51" t="s">
        <v>728</v>
      </c>
      <c r="D88" s="56">
        <f>D89</f>
        <v>6410700</v>
      </c>
      <c r="E88" s="56">
        <f>E89</f>
        <v>1923200</v>
      </c>
      <c r="F88" s="44">
        <f t="shared" si="0"/>
        <v>4487500</v>
      </c>
    </row>
    <row r="89" spans="1:6" s="4" customFormat="1" ht="38.25" customHeight="1">
      <c r="A89" s="49" t="s">
        <v>227</v>
      </c>
      <c r="B89" s="50" t="s">
        <v>150</v>
      </c>
      <c r="C89" s="51" t="s">
        <v>568</v>
      </c>
      <c r="D89" s="56">
        <f>D90</f>
        <v>6410700</v>
      </c>
      <c r="E89" s="56">
        <f>E90</f>
        <v>1923200</v>
      </c>
      <c r="F89" s="44">
        <f t="shared" si="0"/>
        <v>4487500</v>
      </c>
    </row>
    <row r="90" spans="1:6" s="4" customFormat="1" ht="38.25" customHeight="1">
      <c r="A90" s="49" t="s">
        <v>519</v>
      </c>
      <c r="B90" s="50" t="s">
        <v>150</v>
      </c>
      <c r="C90" s="51" t="s">
        <v>569</v>
      </c>
      <c r="D90" s="56">
        <v>6410700</v>
      </c>
      <c r="E90" s="56">
        <v>1923200</v>
      </c>
      <c r="F90" s="44">
        <f t="shared" si="0"/>
        <v>4487500</v>
      </c>
    </row>
    <row r="91" spans="1:6" s="9" customFormat="1" ht="27.75" customHeight="1">
      <c r="A91" s="49" t="s">
        <v>520</v>
      </c>
      <c r="B91" s="50" t="s">
        <v>150</v>
      </c>
      <c r="C91" s="51" t="s">
        <v>730</v>
      </c>
      <c r="D91" s="56">
        <f>D92+D94</f>
        <v>189700</v>
      </c>
      <c r="E91" s="56">
        <f>E92+E94</f>
        <v>47575</v>
      </c>
      <c r="F91" s="44">
        <f t="shared" si="0"/>
        <v>142125</v>
      </c>
    </row>
    <row r="92" spans="1:6" s="9" customFormat="1" ht="35.25" customHeight="1">
      <c r="A92" s="49" t="s">
        <v>85</v>
      </c>
      <c r="B92" s="50" t="s">
        <v>150</v>
      </c>
      <c r="C92" s="51" t="s">
        <v>570</v>
      </c>
      <c r="D92" s="56">
        <f>D93</f>
        <v>189500</v>
      </c>
      <c r="E92" s="56">
        <f>E93</f>
        <v>47375</v>
      </c>
      <c r="F92" s="44">
        <f t="shared" si="0"/>
        <v>142125</v>
      </c>
    </row>
    <row r="93" spans="1:6" s="9" customFormat="1" ht="48.75" customHeight="1">
      <c r="A93" s="97" t="s">
        <v>657</v>
      </c>
      <c r="B93" s="50" t="s">
        <v>150</v>
      </c>
      <c r="C93" s="51" t="s">
        <v>571</v>
      </c>
      <c r="D93" s="56">
        <v>189500</v>
      </c>
      <c r="E93" s="56">
        <v>47375</v>
      </c>
      <c r="F93" s="44">
        <f t="shared" si="0"/>
        <v>142125</v>
      </c>
    </row>
    <row r="94" spans="1:6" s="9" customFormat="1" ht="36.75" customHeight="1">
      <c r="A94" s="63" t="s">
        <v>174</v>
      </c>
      <c r="B94" s="54" t="s">
        <v>150</v>
      </c>
      <c r="C94" s="55" t="s">
        <v>601</v>
      </c>
      <c r="D94" s="56">
        <f>D95</f>
        <v>200</v>
      </c>
      <c r="E94" s="56">
        <f>E95</f>
        <v>200</v>
      </c>
      <c r="F94" s="44">
        <f t="shared" si="0"/>
        <v>0</v>
      </c>
    </row>
    <row r="95" spans="1:6" ht="36.75" customHeight="1">
      <c r="A95" s="63" t="s">
        <v>528</v>
      </c>
      <c r="B95" s="54" t="s">
        <v>150</v>
      </c>
      <c r="C95" s="55" t="s">
        <v>602</v>
      </c>
      <c r="D95" s="56">
        <v>200</v>
      </c>
      <c r="E95" s="56">
        <v>200</v>
      </c>
      <c r="F95" s="44">
        <f t="shared" si="0"/>
        <v>0</v>
      </c>
    </row>
    <row r="96" spans="1:6" ht="12.75">
      <c r="A96" s="49" t="s">
        <v>92</v>
      </c>
      <c r="B96" s="50" t="s">
        <v>150</v>
      </c>
      <c r="C96" s="51" t="s">
        <v>729</v>
      </c>
      <c r="D96" s="56">
        <f>D100+D104</f>
        <v>3456200</v>
      </c>
      <c r="E96" s="56">
        <f>E100+E104</f>
        <v>293769</v>
      </c>
      <c r="F96" s="44">
        <f>D96-E96</f>
        <v>3162431</v>
      </c>
    </row>
    <row r="97" spans="1:6" ht="72" customHeight="1" hidden="1">
      <c r="A97" s="49" t="s">
        <v>323</v>
      </c>
      <c r="B97" s="50" t="s">
        <v>150</v>
      </c>
      <c r="C97" s="51" t="s">
        <v>327</v>
      </c>
      <c r="D97" s="56"/>
      <c r="E97" s="56"/>
      <c r="F97" s="44"/>
    </row>
    <row r="98" spans="1:6" ht="71.25" customHeight="1" hidden="1">
      <c r="A98" s="49" t="s">
        <v>323</v>
      </c>
      <c r="B98" s="50" t="s">
        <v>150</v>
      </c>
      <c r="C98" s="51" t="s">
        <v>322</v>
      </c>
      <c r="D98" s="56"/>
      <c r="E98" s="56"/>
      <c r="F98" s="44"/>
    </row>
    <row r="99" spans="1:6" ht="59.25" customHeight="1">
      <c r="A99" s="49" t="s">
        <v>574</v>
      </c>
      <c r="B99" s="50" t="s">
        <v>150</v>
      </c>
      <c r="C99" s="51" t="s">
        <v>572</v>
      </c>
      <c r="D99" s="56">
        <f>D100</f>
        <v>1040000</v>
      </c>
      <c r="E99" s="56">
        <f>E100</f>
        <v>177869</v>
      </c>
      <c r="F99" s="44">
        <f aca="true" t="shared" si="3" ref="F99:F104">D99-E99</f>
        <v>862131</v>
      </c>
    </row>
    <row r="100" spans="1:6" ht="74.25" customHeight="1">
      <c r="A100" s="63" t="s">
        <v>575</v>
      </c>
      <c r="B100" s="50" t="s">
        <v>150</v>
      </c>
      <c r="C100" s="55" t="s">
        <v>573</v>
      </c>
      <c r="D100" s="56">
        <v>1040000</v>
      </c>
      <c r="E100" s="56">
        <v>177869</v>
      </c>
      <c r="F100" s="44">
        <f t="shared" si="3"/>
        <v>862131</v>
      </c>
    </row>
    <row r="101" spans="1:6" ht="82.5" customHeight="1" hidden="1">
      <c r="A101" s="80" t="s">
        <v>306</v>
      </c>
      <c r="B101" s="50" t="s">
        <v>150</v>
      </c>
      <c r="C101" s="82" t="s">
        <v>308</v>
      </c>
      <c r="D101" s="56"/>
      <c r="E101" s="56"/>
      <c r="F101" s="44">
        <f t="shared" si="3"/>
        <v>0</v>
      </c>
    </row>
    <row r="102" spans="1:6" ht="97.5" customHeight="1" hidden="1">
      <c r="A102" s="81" t="s">
        <v>307</v>
      </c>
      <c r="B102" s="50" t="s">
        <v>150</v>
      </c>
      <c r="C102" s="82" t="s">
        <v>309</v>
      </c>
      <c r="D102" s="56"/>
      <c r="E102" s="56"/>
      <c r="F102" s="44">
        <f t="shared" si="3"/>
        <v>0</v>
      </c>
    </row>
    <row r="103" spans="1:6" ht="33.75" customHeight="1">
      <c r="A103" s="98" t="s">
        <v>624</v>
      </c>
      <c r="B103" s="50" t="s">
        <v>150</v>
      </c>
      <c r="C103" s="82" t="s">
        <v>626</v>
      </c>
      <c r="D103" s="56">
        <f>D104</f>
        <v>2416200</v>
      </c>
      <c r="E103" s="56">
        <f>E104</f>
        <v>115900</v>
      </c>
      <c r="F103" s="44">
        <f t="shared" si="3"/>
        <v>2300300</v>
      </c>
    </row>
    <row r="104" spans="1:6" ht="37.5" customHeight="1">
      <c r="A104" s="98" t="s">
        <v>658</v>
      </c>
      <c r="B104" s="50" t="s">
        <v>150</v>
      </c>
      <c r="C104" s="82" t="s">
        <v>625</v>
      </c>
      <c r="D104" s="56">
        <v>2416200</v>
      </c>
      <c r="E104" s="56">
        <v>115900</v>
      </c>
      <c r="F104" s="44">
        <f t="shared" si="3"/>
        <v>2300300</v>
      </c>
    </row>
    <row r="105" spans="4:6" ht="12.75">
      <c r="D105" s="21"/>
      <c r="E105" s="21"/>
      <c r="F105"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64"/>
  <sheetViews>
    <sheetView tabSelected="1" view="pageBreakPreview" zoomScale="98" zoomScaleSheetLayoutView="98" workbookViewId="0" topLeftCell="A1">
      <selection activeCell="F2" sqref="F2"/>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6" t="s">
        <v>63</v>
      </c>
      <c r="C1" s="127"/>
      <c r="D1" s="127"/>
      <c r="E1" s="127"/>
      <c r="F1" s="127"/>
      <c r="G1" s="127"/>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E6+E150+E169+E195+E235+E301+E349+E341+E293</f>
        <v>12389800</v>
      </c>
      <c r="F4" s="105">
        <f>F6+F150+F169+F195+F235+F301+F349+F341+F293</f>
        <v>2284683.94</v>
      </c>
      <c r="G4" s="105">
        <f>E4-F4</f>
        <v>10105116.06</v>
      </c>
      <c r="I4" s="14"/>
    </row>
    <row r="5" spans="2:9" ht="24" customHeight="1">
      <c r="B5" s="65" t="s">
        <v>297</v>
      </c>
      <c r="C5" s="66">
        <v>200</v>
      </c>
      <c r="D5" s="68" t="s">
        <v>372</v>
      </c>
      <c r="E5" s="105">
        <f>E4</f>
        <v>12389800</v>
      </c>
      <c r="F5" s="113">
        <f>F4</f>
        <v>2284683.94</v>
      </c>
      <c r="G5" s="105">
        <f>E5-F5</f>
        <v>10105116.06</v>
      </c>
      <c r="I5" s="14"/>
    </row>
    <row r="6" spans="2:10" ht="17.25" customHeight="1">
      <c r="B6" s="65" t="s">
        <v>299</v>
      </c>
      <c r="C6" s="66">
        <v>200</v>
      </c>
      <c r="D6" s="68" t="s">
        <v>373</v>
      </c>
      <c r="E6" s="105">
        <f>E7+E19+E72+E78</f>
        <v>5062000</v>
      </c>
      <c r="F6" s="113">
        <f>F7+F19+F66+F72+F78</f>
        <v>1457330.35</v>
      </c>
      <c r="G6" s="105">
        <f aca="true" t="shared" si="0" ref="G6:G17">E6-F6</f>
        <v>3604669.65</v>
      </c>
      <c r="I6" s="16"/>
      <c r="J6" s="14"/>
    </row>
    <row r="7" spans="2:9" s="87" customFormat="1" ht="34.5" customHeight="1">
      <c r="B7" s="65" t="s">
        <v>86</v>
      </c>
      <c r="C7" s="86">
        <v>200</v>
      </c>
      <c r="D7" s="67" t="s">
        <v>374</v>
      </c>
      <c r="E7" s="106">
        <f>E10</f>
        <v>860800</v>
      </c>
      <c r="F7" s="114">
        <f>F10</f>
        <v>129774.64</v>
      </c>
      <c r="G7" s="105">
        <f t="shared" si="0"/>
        <v>731025.36</v>
      </c>
      <c r="I7" s="88"/>
    </row>
    <row r="8" spans="2:9" ht="50.25" customHeight="1" hidden="1">
      <c r="B8" s="65" t="s">
        <v>231</v>
      </c>
      <c r="C8" s="66">
        <v>200</v>
      </c>
      <c r="D8" s="68" t="s">
        <v>185</v>
      </c>
      <c r="E8" s="107">
        <f>E10</f>
        <v>860800</v>
      </c>
      <c r="F8" s="113">
        <f>F10</f>
        <v>129774.64</v>
      </c>
      <c r="G8" s="105">
        <f t="shared" si="0"/>
        <v>731025.36</v>
      </c>
      <c r="I8" s="14"/>
    </row>
    <row r="9" spans="2:9" ht="24" customHeight="1">
      <c r="B9" s="65" t="s">
        <v>667</v>
      </c>
      <c r="C9" s="66">
        <v>200</v>
      </c>
      <c r="D9" s="68" t="s">
        <v>665</v>
      </c>
      <c r="E9" s="107">
        <f>E10</f>
        <v>860800</v>
      </c>
      <c r="F9" s="113">
        <f>F10</f>
        <v>129774.64</v>
      </c>
      <c r="G9" s="105">
        <f t="shared" si="0"/>
        <v>731025.36</v>
      </c>
      <c r="I9" s="14"/>
    </row>
    <row r="10" spans="2:9" ht="12.75" customHeight="1">
      <c r="B10" s="65" t="s">
        <v>232</v>
      </c>
      <c r="C10" s="66">
        <v>200</v>
      </c>
      <c r="D10" s="68" t="s">
        <v>666</v>
      </c>
      <c r="E10" s="107">
        <f>E11</f>
        <v>860800</v>
      </c>
      <c r="F10" s="115">
        <f>F11</f>
        <v>129774.64</v>
      </c>
      <c r="G10" s="105">
        <f t="shared" si="0"/>
        <v>731025.36</v>
      </c>
      <c r="I10" s="14"/>
    </row>
    <row r="11" spans="2:9" ht="71.25" customHeight="1">
      <c r="B11" s="65" t="s">
        <v>668</v>
      </c>
      <c r="C11" s="66">
        <v>200</v>
      </c>
      <c r="D11" s="68" t="s">
        <v>383</v>
      </c>
      <c r="E11" s="107">
        <f>E15+E16+E17</f>
        <v>860800</v>
      </c>
      <c r="F11" s="115">
        <f>F15+F16+F17</f>
        <v>129774.64</v>
      </c>
      <c r="G11" s="105">
        <f t="shared" si="0"/>
        <v>731025.36</v>
      </c>
      <c r="I11" s="14"/>
    </row>
    <row r="12" spans="2:9" ht="76.5" customHeight="1" hidden="1">
      <c r="B12" s="65" t="s">
        <v>191</v>
      </c>
      <c r="C12" s="66">
        <v>200</v>
      </c>
      <c r="D12" s="68" t="s">
        <v>190</v>
      </c>
      <c r="E12" s="107">
        <f>E14</f>
        <v>860800</v>
      </c>
      <c r="F12" s="113">
        <f>F14</f>
        <v>129774.64</v>
      </c>
      <c r="G12" s="105">
        <f t="shared" si="0"/>
        <v>731025.36</v>
      </c>
      <c r="I12" s="14"/>
    </row>
    <row r="13" spans="2:9" ht="60" customHeight="1">
      <c r="B13" s="65" t="s">
        <v>637</v>
      </c>
      <c r="C13" s="66">
        <v>200</v>
      </c>
      <c r="D13" s="68" t="s">
        <v>638</v>
      </c>
      <c r="E13" s="107">
        <f>E14</f>
        <v>860800</v>
      </c>
      <c r="F13" s="115">
        <f>F14</f>
        <v>129774.64</v>
      </c>
      <c r="G13" s="105">
        <f t="shared" si="0"/>
        <v>731025.36</v>
      </c>
      <c r="I13" s="14"/>
    </row>
    <row r="14" spans="2:9" ht="22.5" customHeight="1">
      <c r="B14" s="65" t="s">
        <v>186</v>
      </c>
      <c r="C14" s="66">
        <v>200</v>
      </c>
      <c r="D14" s="68" t="s">
        <v>529</v>
      </c>
      <c r="E14" s="107">
        <f>E15+E16+E17</f>
        <v>860800</v>
      </c>
      <c r="F14" s="113">
        <f>F11</f>
        <v>129774.64</v>
      </c>
      <c r="G14" s="105">
        <f t="shared" si="0"/>
        <v>731025.36</v>
      </c>
      <c r="I14" s="14"/>
    </row>
    <row r="15" spans="2:9" ht="22.5" customHeight="1">
      <c r="B15" s="69" t="s">
        <v>514</v>
      </c>
      <c r="C15" s="66">
        <v>200</v>
      </c>
      <c r="D15" s="68" t="s">
        <v>375</v>
      </c>
      <c r="E15" s="107">
        <v>630000</v>
      </c>
      <c r="F15" s="113">
        <v>103546.88</v>
      </c>
      <c r="G15" s="105">
        <f t="shared" si="0"/>
        <v>526453.12</v>
      </c>
      <c r="I15" s="14"/>
    </row>
    <row r="16" spans="2:9" ht="33.75" customHeight="1">
      <c r="B16" s="65" t="s">
        <v>295</v>
      </c>
      <c r="C16" s="66">
        <v>200</v>
      </c>
      <c r="D16" s="68" t="s">
        <v>376</v>
      </c>
      <c r="E16" s="107">
        <v>41000</v>
      </c>
      <c r="F16" s="113"/>
      <c r="G16" s="105">
        <f t="shared" si="0"/>
        <v>41000</v>
      </c>
      <c r="I16" s="14"/>
    </row>
    <row r="17" spans="2:9" ht="44.25" customHeight="1">
      <c r="B17" s="65" t="s">
        <v>378</v>
      </c>
      <c r="C17" s="66">
        <v>200</v>
      </c>
      <c r="D17" s="68" t="s">
        <v>377</v>
      </c>
      <c r="E17" s="107">
        <v>189800</v>
      </c>
      <c r="F17" s="113">
        <v>26227.76</v>
      </c>
      <c r="G17" s="105">
        <f t="shared" si="0"/>
        <v>163572.24</v>
      </c>
      <c r="I17" s="14"/>
    </row>
    <row r="18" spans="2:9" ht="0.75" customHeight="1" hidden="1">
      <c r="B18" s="70"/>
      <c r="C18" s="66">
        <v>200</v>
      </c>
      <c r="D18" s="68"/>
      <c r="E18" s="107"/>
      <c r="F18" s="116"/>
      <c r="G18" s="105"/>
      <c r="I18" s="14"/>
    </row>
    <row r="19" spans="2:9" s="87" customFormat="1" ht="47.25" customHeight="1">
      <c r="B19" s="65" t="s">
        <v>88</v>
      </c>
      <c r="C19" s="86">
        <v>200</v>
      </c>
      <c r="D19" s="67" t="s">
        <v>379</v>
      </c>
      <c r="E19" s="108">
        <f>E20+E49</f>
        <v>3373900</v>
      </c>
      <c r="F19" s="112">
        <f>F20+F49</f>
        <v>631517.12</v>
      </c>
      <c r="G19" s="108">
        <f aca="true" t="shared" si="1" ref="G19:G71">E19-F19</f>
        <v>2742382.88</v>
      </c>
      <c r="I19" s="88"/>
    </row>
    <row r="20" spans="2:9" ht="33.75" customHeight="1">
      <c r="B20" s="65" t="s">
        <v>645</v>
      </c>
      <c r="C20" s="66">
        <v>200</v>
      </c>
      <c r="D20" s="68" t="s">
        <v>380</v>
      </c>
      <c r="E20" s="105">
        <f>E21</f>
        <v>3373700</v>
      </c>
      <c r="F20" s="113">
        <f>F21</f>
        <v>631317.12</v>
      </c>
      <c r="G20" s="105">
        <f t="shared" si="1"/>
        <v>2742382.88</v>
      </c>
      <c r="I20" s="14"/>
    </row>
    <row r="21" spans="2:9" ht="33.75" customHeight="1">
      <c r="B21" s="65" t="s">
        <v>646</v>
      </c>
      <c r="C21" s="66">
        <v>200</v>
      </c>
      <c r="D21" s="68" t="s">
        <v>381</v>
      </c>
      <c r="E21" s="105">
        <f>E22+E31</f>
        <v>3373700</v>
      </c>
      <c r="F21" s="113">
        <f>F22+F31+F41</f>
        <v>631317.12</v>
      </c>
      <c r="G21" s="105">
        <f t="shared" si="1"/>
        <v>2742382.88</v>
      </c>
      <c r="I21" s="14"/>
    </row>
    <row r="22" spans="2:9" ht="90" customHeight="1">
      <c r="B22" s="65" t="s">
        <v>669</v>
      </c>
      <c r="C22" s="66">
        <v>200</v>
      </c>
      <c r="D22" s="68" t="s">
        <v>382</v>
      </c>
      <c r="E22" s="105">
        <f>E27+E28+E29</f>
        <v>2916700</v>
      </c>
      <c r="F22" s="113">
        <f>F27+F28+F29</f>
        <v>468456</v>
      </c>
      <c r="G22" s="105">
        <f t="shared" si="1"/>
        <v>2448244</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637</v>
      </c>
      <c r="C25" s="66">
        <v>200</v>
      </c>
      <c r="D25" s="72" t="s">
        <v>639</v>
      </c>
      <c r="E25" s="105">
        <f>E26</f>
        <v>2916700</v>
      </c>
      <c r="F25" s="113">
        <f>F26</f>
        <v>468456</v>
      </c>
      <c r="G25" s="105">
        <f t="shared" si="1"/>
        <v>2448244</v>
      </c>
      <c r="I25" s="14"/>
    </row>
    <row r="26" spans="2:9" ht="21.75" customHeight="1">
      <c r="B26" s="65" t="s">
        <v>186</v>
      </c>
      <c r="C26" s="66">
        <v>200</v>
      </c>
      <c r="D26" s="72" t="s">
        <v>530</v>
      </c>
      <c r="E26" s="105">
        <f>E27+E28+E29</f>
        <v>2916700</v>
      </c>
      <c r="F26" s="113">
        <f>F27+F28+F29</f>
        <v>468456</v>
      </c>
      <c r="G26" s="105">
        <f t="shared" si="1"/>
        <v>2448244</v>
      </c>
      <c r="I26" s="14"/>
    </row>
    <row r="27" spans="2:9" s="17" customFormat="1" ht="24.75" customHeight="1">
      <c r="B27" s="69" t="s">
        <v>514</v>
      </c>
      <c r="C27" s="66">
        <v>200</v>
      </c>
      <c r="D27" s="72" t="s">
        <v>384</v>
      </c>
      <c r="E27" s="105">
        <v>2124000</v>
      </c>
      <c r="F27" s="113">
        <v>373256.83</v>
      </c>
      <c r="G27" s="105">
        <f t="shared" si="1"/>
        <v>1750743.17</v>
      </c>
      <c r="I27" s="18"/>
    </row>
    <row r="28" spans="2:9" s="17" customFormat="1" ht="36" customHeight="1">
      <c r="B28" s="65" t="s">
        <v>295</v>
      </c>
      <c r="C28" s="66">
        <v>200</v>
      </c>
      <c r="D28" s="72" t="s">
        <v>385</v>
      </c>
      <c r="E28" s="105">
        <v>151300</v>
      </c>
      <c r="F28" s="113"/>
      <c r="G28" s="105">
        <f t="shared" si="1"/>
        <v>151300</v>
      </c>
      <c r="I28" s="18"/>
    </row>
    <row r="29" spans="2:9" s="17" customFormat="1" ht="45" customHeight="1">
      <c r="B29" s="75" t="s">
        <v>378</v>
      </c>
      <c r="C29" s="76">
        <v>200</v>
      </c>
      <c r="D29" s="72" t="s">
        <v>386</v>
      </c>
      <c r="E29" s="109">
        <v>641400</v>
      </c>
      <c r="F29" s="117">
        <v>95199.17</v>
      </c>
      <c r="G29" s="105">
        <f t="shared" si="1"/>
        <v>546200.83</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641</v>
      </c>
      <c r="C31" s="66">
        <v>200</v>
      </c>
      <c r="D31" s="68" t="s">
        <v>387</v>
      </c>
      <c r="E31" s="107">
        <f>E32+E37</f>
        <v>457000</v>
      </c>
      <c r="F31" s="115">
        <f>F32+F37</f>
        <v>162861.12</v>
      </c>
      <c r="G31" s="105">
        <f t="shared" si="1"/>
        <v>294138.88</v>
      </c>
      <c r="I31" s="18"/>
    </row>
    <row r="32" spans="2:9" s="17" customFormat="1" ht="68.25" customHeight="1" hidden="1">
      <c r="B32" s="65" t="s">
        <v>191</v>
      </c>
      <c r="C32" s="66">
        <v>200</v>
      </c>
      <c r="D32" s="68" t="s">
        <v>234</v>
      </c>
      <c r="E32" s="107">
        <f>E33</f>
        <v>0</v>
      </c>
      <c r="F32" s="113">
        <f>F33</f>
        <v>0</v>
      </c>
      <c r="G32" s="105">
        <f t="shared" si="1"/>
        <v>0</v>
      </c>
      <c r="I32" s="18"/>
    </row>
    <row r="33" spans="2:9" s="17" customFormat="1" ht="39.75" customHeight="1" hidden="1">
      <c r="B33" s="71" t="s">
        <v>295</v>
      </c>
      <c r="C33" s="66">
        <v>200</v>
      </c>
      <c r="D33" s="68" t="s">
        <v>300</v>
      </c>
      <c r="E33" s="107">
        <f>E34</f>
        <v>0</v>
      </c>
      <c r="F33" s="113">
        <f>F34</f>
        <v>0</v>
      </c>
      <c r="G33" s="105">
        <f t="shared" si="1"/>
        <v>0</v>
      </c>
      <c r="I33" s="18"/>
    </row>
    <row r="34" spans="2:9" s="17" customFormat="1" ht="26.25" customHeight="1" hidden="1">
      <c r="B34" s="65" t="s">
        <v>87</v>
      </c>
      <c r="C34" s="66">
        <v>200</v>
      </c>
      <c r="D34" s="68" t="s">
        <v>235</v>
      </c>
      <c r="E34" s="107">
        <f>E35+E36</f>
        <v>0</v>
      </c>
      <c r="F34" s="113">
        <f>F35+F36</f>
        <v>0</v>
      </c>
      <c r="G34" s="105">
        <f t="shared" si="1"/>
        <v>0</v>
      </c>
      <c r="I34" s="18"/>
    </row>
    <row r="35" spans="2:9" s="17" customFormat="1" ht="22.5" customHeight="1" hidden="1">
      <c r="B35" s="65" t="s">
        <v>68</v>
      </c>
      <c r="C35" s="66">
        <v>200</v>
      </c>
      <c r="D35" s="68" t="s">
        <v>236</v>
      </c>
      <c r="E35" s="107">
        <v>0</v>
      </c>
      <c r="F35" s="116">
        <v>0</v>
      </c>
      <c r="G35" s="105">
        <f t="shared" si="1"/>
        <v>0</v>
      </c>
      <c r="I35" s="18"/>
    </row>
    <row r="36" spans="2:9" s="17" customFormat="1" ht="21.75" customHeight="1" hidden="1">
      <c r="B36" s="65" t="s">
        <v>140</v>
      </c>
      <c r="C36" s="66">
        <v>200</v>
      </c>
      <c r="D36" s="68" t="s">
        <v>237</v>
      </c>
      <c r="E36" s="107"/>
      <c r="F36" s="116"/>
      <c r="G36" s="105">
        <f t="shared" si="1"/>
        <v>0</v>
      </c>
      <c r="I36" s="18"/>
    </row>
    <row r="37" spans="2:9" s="17" customFormat="1" ht="27.75" customHeight="1" hidden="1">
      <c r="B37" s="65" t="s">
        <v>162</v>
      </c>
      <c r="C37" s="66">
        <v>200</v>
      </c>
      <c r="D37" s="68" t="s">
        <v>531</v>
      </c>
      <c r="E37" s="105">
        <f>E39</f>
        <v>457000</v>
      </c>
      <c r="F37" s="113">
        <f>F39</f>
        <v>162861.12</v>
      </c>
      <c r="G37" s="105">
        <f t="shared" si="1"/>
        <v>294138.88</v>
      </c>
      <c r="I37" s="18"/>
    </row>
    <row r="38" spans="2:9" s="17" customFormat="1" ht="28.5" customHeight="1">
      <c r="B38" s="65" t="s">
        <v>719</v>
      </c>
      <c r="C38" s="66">
        <v>200</v>
      </c>
      <c r="D38" s="68" t="s">
        <v>640</v>
      </c>
      <c r="E38" s="105">
        <f>E39</f>
        <v>457000</v>
      </c>
      <c r="F38" s="113">
        <f>F39</f>
        <v>162861.12</v>
      </c>
      <c r="G38" s="105">
        <f t="shared" si="1"/>
        <v>294138.88</v>
      </c>
      <c r="I38" s="18"/>
    </row>
    <row r="39" spans="2:9" s="17" customFormat="1" ht="34.5" customHeight="1">
      <c r="B39" s="65" t="s">
        <v>189</v>
      </c>
      <c r="C39" s="66">
        <v>200</v>
      </c>
      <c r="D39" s="68" t="s">
        <v>532</v>
      </c>
      <c r="E39" s="105">
        <f>E40</f>
        <v>457000</v>
      </c>
      <c r="F39" s="113">
        <f>F40</f>
        <v>162861.12</v>
      </c>
      <c r="G39" s="105">
        <f t="shared" si="1"/>
        <v>294138.88</v>
      </c>
      <c r="I39" s="18"/>
    </row>
    <row r="40" spans="2:9" s="17" customFormat="1" ht="18" customHeight="1">
      <c r="B40" s="99" t="s">
        <v>757</v>
      </c>
      <c r="C40" s="66">
        <v>200</v>
      </c>
      <c r="D40" s="68" t="s">
        <v>388</v>
      </c>
      <c r="E40" s="105">
        <v>457000</v>
      </c>
      <c r="F40" s="113">
        <v>162861.12</v>
      </c>
      <c r="G40" s="105">
        <f t="shared" si="1"/>
        <v>294138.88</v>
      </c>
      <c r="I40" s="18"/>
    </row>
    <row r="41" spans="2:9" ht="39" customHeight="1" hidden="1">
      <c r="B41" s="74" t="s">
        <v>233</v>
      </c>
      <c r="C41" s="66">
        <v>200</v>
      </c>
      <c r="D41" s="68" t="s">
        <v>187</v>
      </c>
      <c r="E41" s="105">
        <f>E42</f>
        <v>0</v>
      </c>
      <c r="F41" s="113">
        <f>F42</f>
        <v>0</v>
      </c>
      <c r="G41" s="105">
        <f t="shared" si="1"/>
        <v>0</v>
      </c>
      <c r="I41" s="14"/>
    </row>
    <row r="42" spans="2:9" ht="60.75" customHeight="1" hidden="1">
      <c r="B42" s="74" t="s">
        <v>238</v>
      </c>
      <c r="C42" s="66">
        <v>200</v>
      </c>
      <c r="D42" s="68" t="s">
        <v>188</v>
      </c>
      <c r="E42" s="105">
        <f>E43</f>
        <v>0</v>
      </c>
      <c r="F42" s="113">
        <f>F43</f>
        <v>0</v>
      </c>
      <c r="G42" s="105">
        <f t="shared" si="1"/>
        <v>0</v>
      </c>
      <c r="I42" s="14"/>
    </row>
    <row r="43" spans="2:9" ht="160.5" customHeight="1" hidden="1">
      <c r="B43" s="65" t="s">
        <v>239</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720</v>
      </c>
      <c r="C49" s="66">
        <v>200</v>
      </c>
      <c r="D49" s="67" t="s">
        <v>389</v>
      </c>
      <c r="E49" s="108">
        <f>E50</f>
        <v>200</v>
      </c>
      <c r="F49" s="112">
        <f>F50</f>
        <v>200</v>
      </c>
      <c r="G49" s="105">
        <f t="shared" si="1"/>
        <v>0</v>
      </c>
      <c r="I49" s="14"/>
    </row>
    <row r="50" spans="2:9" ht="13.5" customHeight="1">
      <c r="B50" s="65" t="s">
        <v>366</v>
      </c>
      <c r="C50" s="66">
        <v>200</v>
      </c>
      <c r="D50" s="68" t="s">
        <v>390</v>
      </c>
      <c r="E50" s="105">
        <f>E51+E55</f>
        <v>200</v>
      </c>
      <c r="F50" s="113">
        <f>F51+F55</f>
        <v>200</v>
      </c>
      <c r="G50" s="105">
        <f t="shared" si="1"/>
        <v>0</v>
      </c>
      <c r="I50" s="14"/>
    </row>
    <row r="51" spans="2:9" ht="127.5" customHeight="1">
      <c r="B51" s="94" t="s">
        <v>718</v>
      </c>
      <c r="C51" s="66">
        <v>200</v>
      </c>
      <c r="D51" s="68" t="s">
        <v>391</v>
      </c>
      <c r="E51" s="105">
        <f>E54</f>
        <v>200</v>
      </c>
      <c r="F51" s="113">
        <f>F54</f>
        <v>200</v>
      </c>
      <c r="G51" s="105">
        <f t="shared" si="1"/>
        <v>0</v>
      </c>
      <c r="I51" s="14"/>
    </row>
    <row r="52" spans="2:9" ht="32.25" customHeight="1">
      <c r="B52" s="94" t="s">
        <v>719</v>
      </c>
      <c r="C52" s="66">
        <v>200</v>
      </c>
      <c r="D52" s="68" t="s">
        <v>642</v>
      </c>
      <c r="E52" s="105">
        <f>E53</f>
        <v>200</v>
      </c>
      <c r="F52" s="113">
        <f>F53</f>
        <v>200</v>
      </c>
      <c r="G52" s="105">
        <f t="shared" si="1"/>
        <v>0</v>
      </c>
      <c r="I52" s="14"/>
    </row>
    <row r="53" spans="2:9" ht="33" customHeight="1">
      <c r="B53" s="65" t="s">
        <v>189</v>
      </c>
      <c r="C53" s="66">
        <v>200</v>
      </c>
      <c r="D53" s="68" t="s">
        <v>533</v>
      </c>
      <c r="E53" s="105">
        <f>E54</f>
        <v>200</v>
      </c>
      <c r="F53" s="113">
        <f>F54</f>
        <v>200</v>
      </c>
      <c r="G53" s="105">
        <f t="shared" si="1"/>
        <v>0</v>
      </c>
      <c r="I53" s="14"/>
    </row>
    <row r="54" spans="2:9" ht="18" customHeight="1">
      <c r="B54" s="65" t="s">
        <v>757</v>
      </c>
      <c r="C54" s="66">
        <v>200</v>
      </c>
      <c r="D54" s="68" t="s">
        <v>392</v>
      </c>
      <c r="E54" s="105">
        <v>200</v>
      </c>
      <c r="F54" s="113">
        <v>200</v>
      </c>
      <c r="G54" s="105">
        <f t="shared" si="1"/>
        <v>0</v>
      </c>
      <c r="I54" s="14"/>
    </row>
    <row r="55" spans="2:9" ht="68.25" customHeight="1" hidden="1">
      <c r="B55" s="65" t="s">
        <v>263</v>
      </c>
      <c r="C55" s="66">
        <v>200</v>
      </c>
      <c r="D55" s="68" t="s">
        <v>256</v>
      </c>
      <c r="E55" s="105"/>
      <c r="F55" s="113"/>
      <c r="G55" s="105">
        <f t="shared" si="1"/>
        <v>0</v>
      </c>
      <c r="I55" s="14"/>
    </row>
    <row r="56" spans="2:9" ht="72" customHeight="1" hidden="1">
      <c r="B56" s="65" t="s">
        <v>191</v>
      </c>
      <c r="C56" s="66">
        <v>200</v>
      </c>
      <c r="D56" s="68" t="s">
        <v>257</v>
      </c>
      <c r="E56" s="105"/>
      <c r="F56" s="113"/>
      <c r="G56" s="105">
        <f t="shared" si="1"/>
        <v>0</v>
      </c>
      <c r="I56" s="14"/>
    </row>
    <row r="57" spans="2:9" ht="37.5" customHeight="1" hidden="1">
      <c r="B57" s="65" t="s">
        <v>186</v>
      </c>
      <c r="C57" s="66">
        <v>200</v>
      </c>
      <c r="D57" s="68" t="s">
        <v>258</v>
      </c>
      <c r="E57" s="105"/>
      <c r="F57" s="113"/>
      <c r="G57" s="105">
        <f t="shared" si="1"/>
        <v>0</v>
      </c>
      <c r="I57" s="14"/>
    </row>
    <row r="58" spans="2:9" ht="42" customHeight="1" hidden="1">
      <c r="B58" s="69" t="s">
        <v>294</v>
      </c>
      <c r="C58" s="66"/>
      <c r="D58" s="68" t="s">
        <v>259</v>
      </c>
      <c r="E58" s="105"/>
      <c r="F58" s="113"/>
      <c r="G58" s="105">
        <f t="shared" si="1"/>
        <v>0</v>
      </c>
      <c r="I58" s="14"/>
    </row>
    <row r="59" spans="2:9" ht="26.25" customHeight="1" hidden="1">
      <c r="B59" s="65" t="s">
        <v>146</v>
      </c>
      <c r="C59" s="66"/>
      <c r="D59" s="68" t="s">
        <v>260</v>
      </c>
      <c r="E59" s="105"/>
      <c r="F59" s="113"/>
      <c r="G59" s="105">
        <f t="shared" si="1"/>
        <v>0</v>
      </c>
      <c r="I59" s="14"/>
    </row>
    <row r="60" spans="2:9" ht="29.25" customHeight="1" hidden="1">
      <c r="B60" s="65" t="s">
        <v>87</v>
      </c>
      <c r="C60" s="66"/>
      <c r="D60" s="68" t="s">
        <v>261</v>
      </c>
      <c r="E60" s="105"/>
      <c r="F60" s="113"/>
      <c r="G60" s="105">
        <f t="shared" si="1"/>
        <v>0</v>
      </c>
      <c r="I60" s="14"/>
    </row>
    <row r="61" spans="2:9" ht="24" customHeight="1" hidden="1">
      <c r="B61" s="65" t="s">
        <v>67</v>
      </c>
      <c r="C61" s="66">
        <v>200</v>
      </c>
      <c r="D61" s="68" t="s">
        <v>262</v>
      </c>
      <c r="E61" s="105"/>
      <c r="F61" s="118"/>
      <c r="G61" s="105">
        <f t="shared" si="1"/>
        <v>0</v>
      </c>
      <c r="I61" s="14"/>
    </row>
    <row r="62" spans="2:9" ht="72" customHeight="1" hidden="1">
      <c r="B62" s="65" t="s">
        <v>319</v>
      </c>
      <c r="C62" s="66">
        <v>200</v>
      </c>
      <c r="D62" s="68" t="s">
        <v>320</v>
      </c>
      <c r="E62" s="105"/>
      <c r="F62" s="118"/>
      <c r="G62" s="105">
        <f t="shared" si="1"/>
        <v>0</v>
      </c>
      <c r="I62" s="14"/>
    </row>
    <row r="63" spans="2:9" ht="67.5" hidden="1">
      <c r="B63" s="65" t="s">
        <v>319</v>
      </c>
      <c r="C63" s="66">
        <v>200</v>
      </c>
      <c r="D63" s="68" t="s">
        <v>321</v>
      </c>
      <c r="E63" s="105"/>
      <c r="F63" s="118"/>
      <c r="G63" s="105">
        <f t="shared" si="1"/>
        <v>0</v>
      </c>
      <c r="I63" s="14"/>
    </row>
    <row r="64" spans="2:9" ht="18.75" customHeight="1" hidden="1">
      <c r="B64" s="65" t="s">
        <v>146</v>
      </c>
      <c r="C64" s="66">
        <v>200</v>
      </c>
      <c r="D64" s="68" t="s">
        <v>332</v>
      </c>
      <c r="E64" s="105"/>
      <c r="F64" s="118"/>
      <c r="G64" s="105">
        <f t="shared" si="1"/>
        <v>0</v>
      </c>
      <c r="I64" s="14"/>
    </row>
    <row r="65" spans="2:9" ht="24" customHeight="1" hidden="1">
      <c r="B65" s="65" t="s">
        <v>72</v>
      </c>
      <c r="C65" s="66">
        <v>200</v>
      </c>
      <c r="D65" s="68" t="s">
        <v>318</v>
      </c>
      <c r="E65" s="105"/>
      <c r="F65" s="118"/>
      <c r="G65" s="105">
        <f t="shared" si="1"/>
        <v>0</v>
      </c>
      <c r="I65" s="14"/>
    </row>
    <row r="66" spans="2:9" ht="24" customHeight="1" hidden="1">
      <c r="B66" s="65" t="s">
        <v>393</v>
      </c>
      <c r="C66" s="66">
        <v>200</v>
      </c>
      <c r="D66" s="68" t="s">
        <v>394</v>
      </c>
      <c r="E66" s="105">
        <f aca="true" t="shared" si="2" ref="E66:F68">E67</f>
        <v>0</v>
      </c>
      <c r="F66" s="113">
        <f t="shared" si="2"/>
        <v>0</v>
      </c>
      <c r="G66" s="105">
        <f t="shared" si="1"/>
        <v>0</v>
      </c>
      <c r="I66" s="14"/>
    </row>
    <row r="67" spans="2:9" ht="36.75" customHeight="1" hidden="1">
      <c r="B67" s="65" t="s">
        <v>367</v>
      </c>
      <c r="C67" s="66">
        <v>200</v>
      </c>
      <c r="D67" s="68" t="s">
        <v>395</v>
      </c>
      <c r="E67" s="105">
        <f t="shared" si="2"/>
        <v>0</v>
      </c>
      <c r="F67" s="113">
        <f t="shared" si="2"/>
        <v>0</v>
      </c>
      <c r="G67" s="105">
        <f t="shared" si="1"/>
        <v>0</v>
      </c>
      <c r="I67" s="14"/>
    </row>
    <row r="68" spans="2:9" ht="24" customHeight="1" hidden="1">
      <c r="B68" s="65" t="s">
        <v>366</v>
      </c>
      <c r="C68" s="66">
        <v>200</v>
      </c>
      <c r="D68" s="68" t="s">
        <v>396</v>
      </c>
      <c r="E68" s="105">
        <f t="shared" si="2"/>
        <v>0</v>
      </c>
      <c r="F68" s="113">
        <f t="shared" si="2"/>
        <v>0</v>
      </c>
      <c r="G68" s="105">
        <f t="shared" si="1"/>
        <v>0</v>
      </c>
      <c r="I68" s="14"/>
    </row>
    <row r="69" spans="2:9" ht="69.75" customHeight="1" hidden="1">
      <c r="B69" s="65" t="s">
        <v>563</v>
      </c>
      <c r="C69" s="66">
        <v>200</v>
      </c>
      <c r="D69" s="68" t="s">
        <v>397</v>
      </c>
      <c r="E69" s="105">
        <f>E71</f>
        <v>0</v>
      </c>
      <c r="F69" s="113">
        <f>F71</f>
        <v>0</v>
      </c>
      <c r="G69" s="105">
        <f t="shared" si="1"/>
        <v>0</v>
      </c>
      <c r="I69" s="14"/>
    </row>
    <row r="70" spans="2:9" ht="21.75" customHeight="1" hidden="1">
      <c r="B70" s="65" t="s">
        <v>163</v>
      </c>
      <c r="C70" s="66">
        <v>200</v>
      </c>
      <c r="D70" s="68" t="s">
        <v>534</v>
      </c>
      <c r="E70" s="105">
        <f>E71</f>
        <v>0</v>
      </c>
      <c r="F70" s="113">
        <f>F71</f>
        <v>0</v>
      </c>
      <c r="G70" s="105">
        <f t="shared" si="1"/>
        <v>0</v>
      </c>
      <c r="I70" s="14"/>
    </row>
    <row r="71" spans="2:9" ht="24" customHeight="1" hidden="1">
      <c r="B71" s="65" t="s">
        <v>398</v>
      </c>
      <c r="C71" s="66">
        <v>200</v>
      </c>
      <c r="D71" s="68" t="s">
        <v>477</v>
      </c>
      <c r="E71" s="105"/>
      <c r="F71" s="118"/>
      <c r="G71" s="105">
        <f t="shared" si="1"/>
        <v>0</v>
      </c>
      <c r="I71" s="14"/>
    </row>
    <row r="72" spans="2:9" s="87" customFormat="1" ht="31.5" customHeight="1">
      <c r="B72" s="91" t="s">
        <v>296</v>
      </c>
      <c r="C72" s="86">
        <v>200</v>
      </c>
      <c r="D72" s="67" t="s">
        <v>400</v>
      </c>
      <c r="E72" s="108">
        <f>E74</f>
        <v>10000</v>
      </c>
      <c r="F72" s="112">
        <f>F74</f>
        <v>0</v>
      </c>
      <c r="G72" s="108">
        <f aca="true" t="shared" si="3" ref="G72:G78">E72-F72</f>
        <v>10000</v>
      </c>
      <c r="I72" s="88"/>
    </row>
    <row r="73" spans="2:9" s="87" customFormat="1" ht="35.25" customHeight="1">
      <c r="B73" s="74" t="s">
        <v>720</v>
      </c>
      <c r="C73" s="86">
        <v>200</v>
      </c>
      <c r="D73" s="68" t="s">
        <v>399</v>
      </c>
      <c r="E73" s="105">
        <f>E74</f>
        <v>10000</v>
      </c>
      <c r="F73" s="112">
        <f>F74</f>
        <v>0</v>
      </c>
      <c r="G73" s="105">
        <f t="shared" si="3"/>
        <v>10000</v>
      </c>
      <c r="I73" s="88"/>
    </row>
    <row r="74" spans="2:9" ht="27" customHeight="1">
      <c r="B74" s="102" t="s">
        <v>721</v>
      </c>
      <c r="C74" s="66">
        <v>200</v>
      </c>
      <c r="D74" s="68" t="s">
        <v>401</v>
      </c>
      <c r="E74" s="105">
        <f>E75</f>
        <v>10000</v>
      </c>
      <c r="F74" s="113">
        <f>F75</f>
        <v>0</v>
      </c>
      <c r="G74" s="105">
        <f t="shared" si="3"/>
        <v>10000</v>
      </c>
      <c r="I74" s="14"/>
    </row>
    <row r="75" spans="2:9" ht="69.75" customHeight="1">
      <c r="B75" s="75" t="s">
        <v>643</v>
      </c>
      <c r="C75" s="66">
        <v>200</v>
      </c>
      <c r="D75" s="68" t="s">
        <v>402</v>
      </c>
      <c r="E75" s="105">
        <f>E77</f>
        <v>10000</v>
      </c>
      <c r="F75" s="113">
        <v>0</v>
      </c>
      <c r="G75" s="105">
        <f t="shared" si="3"/>
        <v>10000</v>
      </c>
      <c r="I75" s="14"/>
    </row>
    <row r="76" spans="2:9" ht="16.5" customHeight="1">
      <c r="B76" s="65" t="s">
        <v>163</v>
      </c>
      <c r="C76" s="66">
        <v>200</v>
      </c>
      <c r="D76" s="68" t="s">
        <v>644</v>
      </c>
      <c r="E76" s="105">
        <f>E77</f>
        <v>10000</v>
      </c>
      <c r="F76" s="113">
        <f>F77</f>
        <v>0</v>
      </c>
      <c r="G76" s="105">
        <f t="shared" si="3"/>
        <v>10000</v>
      </c>
      <c r="I76" s="14"/>
    </row>
    <row r="77" spans="2:9" ht="16.5" customHeight="1">
      <c r="B77" s="65" t="s">
        <v>200</v>
      </c>
      <c r="C77" s="66">
        <v>200</v>
      </c>
      <c r="D77" s="68" t="s">
        <v>403</v>
      </c>
      <c r="E77" s="105">
        <v>10000</v>
      </c>
      <c r="F77" s="113">
        <v>0</v>
      </c>
      <c r="G77" s="105">
        <f t="shared" si="3"/>
        <v>10000</v>
      </c>
      <c r="I77" s="14"/>
    </row>
    <row r="78" spans="2:9" s="87" customFormat="1" ht="13.5" customHeight="1">
      <c r="B78" s="74" t="s">
        <v>175</v>
      </c>
      <c r="C78" s="86">
        <v>200</v>
      </c>
      <c r="D78" s="67" t="s">
        <v>419</v>
      </c>
      <c r="E78" s="108">
        <f>E79+E97+E114</f>
        <v>817300</v>
      </c>
      <c r="F78" s="112">
        <f>F79+F97+F114</f>
        <v>696038.59</v>
      </c>
      <c r="G78" s="108">
        <f t="shared" si="3"/>
        <v>121261.41000000003</v>
      </c>
      <c r="I78" s="88"/>
    </row>
    <row r="79" spans="2:9" s="87" customFormat="1" ht="34.5" customHeight="1">
      <c r="B79" s="65" t="s">
        <v>645</v>
      </c>
      <c r="C79" s="86">
        <v>200</v>
      </c>
      <c r="D79" s="68" t="s">
        <v>404</v>
      </c>
      <c r="E79" s="108">
        <f>E80</f>
        <v>36000</v>
      </c>
      <c r="F79" s="112">
        <f>F80</f>
        <v>2315</v>
      </c>
      <c r="G79" s="108">
        <f aca="true" t="shared" si="4" ref="G79:G149">E79-F79</f>
        <v>33685</v>
      </c>
      <c r="I79" s="88"/>
    </row>
    <row r="80" spans="2:9" ht="36.75" customHeight="1">
      <c r="B80" s="65" t="s">
        <v>646</v>
      </c>
      <c r="C80" s="66">
        <v>200</v>
      </c>
      <c r="D80" s="68" t="s">
        <v>405</v>
      </c>
      <c r="E80" s="105">
        <f>E88+E91</f>
        <v>36000</v>
      </c>
      <c r="F80" s="113">
        <f>F81+F91+F88</f>
        <v>2315</v>
      </c>
      <c r="G80" s="105">
        <f t="shared" si="4"/>
        <v>33685</v>
      </c>
      <c r="I80" s="14"/>
    </row>
    <row r="81" spans="2:9" ht="84" customHeight="1" hidden="1">
      <c r="B81" s="65" t="s">
        <v>240</v>
      </c>
      <c r="C81" s="66">
        <v>200</v>
      </c>
      <c r="D81" s="68" t="s">
        <v>241</v>
      </c>
      <c r="E81" s="105">
        <f aca="true" t="shared" si="5" ref="E81:E86">E82</f>
        <v>0</v>
      </c>
      <c r="F81" s="113">
        <v>0</v>
      </c>
      <c r="G81" s="105">
        <f t="shared" si="4"/>
        <v>0</v>
      </c>
      <c r="I81" s="14"/>
    </row>
    <row r="82" spans="2:9" ht="33" customHeight="1" hidden="1">
      <c r="B82" s="65" t="s">
        <v>162</v>
      </c>
      <c r="C82" s="66">
        <v>200</v>
      </c>
      <c r="D82" s="68" t="s">
        <v>245</v>
      </c>
      <c r="E82" s="105">
        <f t="shared" si="5"/>
        <v>0</v>
      </c>
      <c r="F82" s="113">
        <f>F83</f>
        <v>0</v>
      </c>
      <c r="G82" s="105">
        <f t="shared" si="4"/>
        <v>0</v>
      </c>
      <c r="I82" s="14"/>
    </row>
    <row r="83" spans="2:9" ht="41.25" customHeight="1" hidden="1">
      <c r="B83" s="65" t="s">
        <v>189</v>
      </c>
      <c r="C83" s="66">
        <v>200</v>
      </c>
      <c r="D83" s="68" t="s">
        <v>246</v>
      </c>
      <c r="E83" s="105">
        <f t="shared" si="5"/>
        <v>0</v>
      </c>
      <c r="F83" s="113">
        <f>F84</f>
        <v>0</v>
      </c>
      <c r="G83" s="105">
        <f t="shared" si="4"/>
        <v>0</v>
      </c>
      <c r="I83" s="14"/>
    </row>
    <row r="84" spans="2:9" ht="37.5" customHeight="1" hidden="1">
      <c r="B84" s="65" t="s">
        <v>193</v>
      </c>
      <c r="C84" s="66">
        <v>200</v>
      </c>
      <c r="D84" s="68" t="s">
        <v>247</v>
      </c>
      <c r="E84" s="105">
        <f t="shared" si="5"/>
        <v>0</v>
      </c>
      <c r="F84" s="113">
        <f>F85</f>
        <v>0</v>
      </c>
      <c r="G84" s="105">
        <f t="shared" si="4"/>
        <v>0</v>
      </c>
      <c r="I84" s="14"/>
    </row>
    <row r="85" spans="2:9" ht="19.5" customHeight="1" hidden="1">
      <c r="B85" s="65" t="s">
        <v>146</v>
      </c>
      <c r="C85" s="66">
        <v>200</v>
      </c>
      <c r="D85" s="68" t="s">
        <v>248</v>
      </c>
      <c r="E85" s="105">
        <f t="shared" si="5"/>
        <v>0</v>
      </c>
      <c r="F85" s="113">
        <f>F86</f>
        <v>0</v>
      </c>
      <c r="G85" s="105">
        <f t="shared" si="4"/>
        <v>0</v>
      </c>
      <c r="I85" s="14"/>
    </row>
    <row r="86" spans="2:9" ht="22.5" customHeight="1" hidden="1">
      <c r="B86" s="65" t="s">
        <v>89</v>
      </c>
      <c r="C86" s="66">
        <v>200</v>
      </c>
      <c r="D86" s="68" t="s">
        <v>249</v>
      </c>
      <c r="E86" s="105">
        <f t="shared" si="5"/>
        <v>0</v>
      </c>
      <c r="F86" s="113">
        <f>F87</f>
        <v>0</v>
      </c>
      <c r="G86" s="105">
        <f t="shared" si="4"/>
        <v>0</v>
      </c>
      <c r="I86" s="14"/>
    </row>
    <row r="87" spans="2:9" ht="22.5" customHeight="1" hidden="1">
      <c r="B87" s="65" t="s">
        <v>71</v>
      </c>
      <c r="C87" s="66">
        <v>200</v>
      </c>
      <c r="D87" s="68" t="s">
        <v>250</v>
      </c>
      <c r="E87" s="105"/>
      <c r="F87" s="116">
        <v>0</v>
      </c>
      <c r="G87" s="105">
        <f t="shared" si="4"/>
        <v>0</v>
      </c>
      <c r="I87" s="14"/>
    </row>
    <row r="88" spans="2:9" ht="148.5" customHeight="1" hidden="1">
      <c r="B88" s="65" t="s">
        <v>521</v>
      </c>
      <c r="C88" s="66">
        <v>200</v>
      </c>
      <c r="D88" s="68" t="s">
        <v>406</v>
      </c>
      <c r="E88" s="105">
        <f>E89</f>
        <v>0</v>
      </c>
      <c r="F88" s="113">
        <f>F89</f>
        <v>0</v>
      </c>
      <c r="G88" s="105">
        <f t="shared" si="4"/>
        <v>0</v>
      </c>
      <c r="I88" s="14"/>
    </row>
    <row r="89" spans="2:9" ht="21" customHeight="1" hidden="1">
      <c r="B89" s="65" t="s">
        <v>154</v>
      </c>
      <c r="C89" s="66">
        <v>200</v>
      </c>
      <c r="D89" s="68" t="s">
        <v>535</v>
      </c>
      <c r="E89" s="105">
        <f>E90</f>
        <v>0</v>
      </c>
      <c r="F89" s="113">
        <f>F90</f>
        <v>0</v>
      </c>
      <c r="G89" s="105">
        <f t="shared" si="4"/>
        <v>0</v>
      </c>
      <c r="I89" s="14"/>
    </row>
    <row r="90" spans="2:9" ht="36" customHeight="1" hidden="1">
      <c r="B90" s="65" t="s">
        <v>92</v>
      </c>
      <c r="C90" s="66">
        <v>200</v>
      </c>
      <c r="D90" s="68" t="s">
        <v>407</v>
      </c>
      <c r="E90" s="105"/>
      <c r="F90" s="113"/>
      <c r="G90" s="105">
        <f t="shared" si="4"/>
        <v>0</v>
      </c>
      <c r="I90" s="14"/>
    </row>
    <row r="91" spans="2:9" ht="69.75" customHeight="1">
      <c r="B91" s="65" t="s">
        <v>647</v>
      </c>
      <c r="C91" s="66">
        <v>200</v>
      </c>
      <c r="D91" s="68" t="s">
        <v>603</v>
      </c>
      <c r="E91" s="105">
        <f>E94+E95+E96</f>
        <v>36000</v>
      </c>
      <c r="F91" s="113">
        <f>F94+F95+F96</f>
        <v>2315</v>
      </c>
      <c r="G91" s="105">
        <f t="shared" si="4"/>
        <v>33685</v>
      </c>
      <c r="I91" s="14"/>
    </row>
    <row r="92" spans="2:9" ht="17.25" customHeight="1">
      <c r="B92" s="65" t="s">
        <v>163</v>
      </c>
      <c r="C92" s="66">
        <v>200</v>
      </c>
      <c r="D92" s="68" t="s">
        <v>648</v>
      </c>
      <c r="E92" s="105">
        <f>E93</f>
        <v>36000</v>
      </c>
      <c r="F92" s="113">
        <f>F93</f>
        <v>2315</v>
      </c>
      <c r="G92" s="105">
        <f t="shared" si="4"/>
        <v>33685</v>
      </c>
      <c r="I92" s="14"/>
    </row>
    <row r="93" spans="2:9" ht="18.75" customHeight="1">
      <c r="B93" s="65" t="s">
        <v>206</v>
      </c>
      <c r="C93" s="66">
        <v>200</v>
      </c>
      <c r="D93" s="68" t="s">
        <v>604</v>
      </c>
      <c r="E93" s="105">
        <f>E94+E95+E96</f>
        <v>36000</v>
      </c>
      <c r="F93" s="113">
        <f>F94+F95+F96</f>
        <v>2315</v>
      </c>
      <c r="G93" s="105">
        <f t="shared" si="4"/>
        <v>33685</v>
      </c>
      <c r="I93" s="14"/>
    </row>
    <row r="94" spans="2:9" ht="24" customHeight="1">
      <c r="B94" s="70" t="s">
        <v>761</v>
      </c>
      <c r="C94" s="66">
        <v>200</v>
      </c>
      <c r="D94" s="68" t="s">
        <v>605</v>
      </c>
      <c r="E94" s="105">
        <v>35000</v>
      </c>
      <c r="F94" s="113">
        <v>2171</v>
      </c>
      <c r="G94" s="105">
        <f t="shared" si="4"/>
        <v>32829</v>
      </c>
      <c r="I94" s="14"/>
    </row>
    <row r="95" spans="2:9" ht="19.5" customHeight="1">
      <c r="B95" s="75" t="s">
        <v>482</v>
      </c>
      <c r="C95" s="76">
        <v>200</v>
      </c>
      <c r="D95" s="72" t="s">
        <v>606</v>
      </c>
      <c r="E95" s="105">
        <v>600</v>
      </c>
      <c r="F95" s="113">
        <v>144</v>
      </c>
      <c r="G95" s="105">
        <f t="shared" si="4"/>
        <v>456</v>
      </c>
      <c r="I95" s="14"/>
    </row>
    <row r="96" spans="2:9" ht="19.5" customHeight="1">
      <c r="B96" s="75" t="s">
        <v>355</v>
      </c>
      <c r="C96" s="76">
        <v>200</v>
      </c>
      <c r="D96" s="72" t="s">
        <v>607</v>
      </c>
      <c r="E96" s="105">
        <v>400</v>
      </c>
      <c r="F96" s="113"/>
      <c r="G96" s="105">
        <f t="shared" si="4"/>
        <v>400</v>
      </c>
      <c r="I96" s="14"/>
    </row>
    <row r="97" spans="2:9" ht="37.5" customHeight="1">
      <c r="B97" s="75" t="s">
        <v>670</v>
      </c>
      <c r="C97" s="66">
        <v>200</v>
      </c>
      <c r="D97" s="68" t="s">
        <v>408</v>
      </c>
      <c r="E97" s="108">
        <f>E98+E103</f>
        <v>20000</v>
      </c>
      <c r="F97" s="112">
        <f>F98+F103</f>
        <v>2528</v>
      </c>
      <c r="G97" s="108">
        <f t="shared" si="4"/>
        <v>17472</v>
      </c>
      <c r="I97" s="14"/>
    </row>
    <row r="98" spans="2:9" ht="60" customHeight="1" hidden="1">
      <c r="B98" s="65" t="s">
        <v>522</v>
      </c>
      <c r="C98" s="66">
        <v>200</v>
      </c>
      <c r="D98" s="68" t="s">
        <v>409</v>
      </c>
      <c r="E98" s="105">
        <f>E99</f>
        <v>0</v>
      </c>
      <c r="F98" s="113">
        <f aca="true" t="shared" si="6" ref="E98:F101">F99</f>
        <v>0</v>
      </c>
      <c r="G98" s="105">
        <f t="shared" si="4"/>
        <v>0</v>
      </c>
      <c r="I98" s="14"/>
    </row>
    <row r="99" spans="2:9" ht="105.75" customHeight="1" hidden="1">
      <c r="B99" s="65" t="s">
        <v>567</v>
      </c>
      <c r="C99" s="66">
        <v>200</v>
      </c>
      <c r="D99" s="68" t="s">
        <v>410</v>
      </c>
      <c r="E99" s="105">
        <f t="shared" si="6"/>
        <v>0</v>
      </c>
      <c r="F99" s="113">
        <f t="shared" si="6"/>
        <v>0</v>
      </c>
      <c r="G99" s="110">
        <f t="shared" si="4"/>
        <v>0</v>
      </c>
      <c r="I99" s="14"/>
    </row>
    <row r="100" spans="2:9" ht="22.5" customHeight="1" hidden="1">
      <c r="B100" s="65" t="s">
        <v>162</v>
      </c>
      <c r="C100" s="66">
        <v>200</v>
      </c>
      <c r="D100" s="68" t="s">
        <v>242</v>
      </c>
      <c r="E100" s="105">
        <f t="shared" si="6"/>
        <v>0</v>
      </c>
      <c r="F100" s="113">
        <f t="shared" si="6"/>
        <v>0</v>
      </c>
      <c r="G100" s="110">
        <f t="shared" si="4"/>
        <v>0</v>
      </c>
      <c r="I100" s="14"/>
    </row>
    <row r="101" spans="2:9" ht="38.25" customHeight="1" hidden="1">
      <c r="B101" s="65" t="s">
        <v>189</v>
      </c>
      <c r="C101" s="66">
        <v>200</v>
      </c>
      <c r="D101" s="68" t="s">
        <v>536</v>
      </c>
      <c r="E101" s="105">
        <f t="shared" si="6"/>
        <v>0</v>
      </c>
      <c r="F101" s="113">
        <f t="shared" si="6"/>
        <v>0</v>
      </c>
      <c r="G101" s="110">
        <f t="shared" si="4"/>
        <v>0</v>
      </c>
      <c r="I101" s="14"/>
    </row>
    <row r="102" spans="2:9" ht="34.5" customHeight="1" hidden="1">
      <c r="B102" s="65" t="s">
        <v>526</v>
      </c>
      <c r="C102" s="66">
        <v>200</v>
      </c>
      <c r="D102" s="68" t="s">
        <v>411</v>
      </c>
      <c r="E102" s="105"/>
      <c r="F102" s="113"/>
      <c r="G102" s="110">
        <f t="shared" si="4"/>
        <v>0</v>
      </c>
      <c r="I102" s="14"/>
    </row>
    <row r="103" spans="2:9" ht="44.25" customHeight="1">
      <c r="B103" s="73" t="s">
        <v>671</v>
      </c>
      <c r="C103" s="66">
        <v>200</v>
      </c>
      <c r="D103" s="68" t="s">
        <v>412</v>
      </c>
      <c r="E103" s="105">
        <f>E109+E113</f>
        <v>20000</v>
      </c>
      <c r="F103" s="113">
        <f>F109+F113</f>
        <v>2528</v>
      </c>
      <c r="G103" s="100">
        <f t="shared" si="4"/>
        <v>17472</v>
      </c>
      <c r="I103" s="14"/>
    </row>
    <row r="104" spans="2:9" ht="130.5" customHeight="1">
      <c r="B104" s="65" t="s">
        <v>672</v>
      </c>
      <c r="C104" s="66">
        <v>200</v>
      </c>
      <c r="D104" s="68" t="s">
        <v>413</v>
      </c>
      <c r="E104" s="105">
        <f>E105</f>
        <v>10000</v>
      </c>
      <c r="F104" s="113">
        <f>F105</f>
        <v>2528</v>
      </c>
      <c r="G104" s="100">
        <f t="shared" si="4"/>
        <v>7472</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3">
        <f>F106</f>
        <v>2528</v>
      </c>
      <c r="G105" s="100">
        <f t="shared" si="4"/>
        <v>7472</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3">
        <f>F109</f>
        <v>2528</v>
      </c>
      <c r="G106" s="100">
        <f t="shared" si="4"/>
        <v>7472</v>
      </c>
      <c r="I106" s="14"/>
    </row>
    <row r="107" spans="2:9" ht="24" customHeight="1">
      <c r="B107" s="65" t="s">
        <v>719</v>
      </c>
      <c r="C107" s="66"/>
      <c r="D107" s="68" t="s">
        <v>673</v>
      </c>
      <c r="E107" s="105">
        <f>E104</f>
        <v>10000</v>
      </c>
      <c r="F107" s="113">
        <f>F104</f>
        <v>2528</v>
      </c>
      <c r="G107" s="100">
        <f t="shared" si="4"/>
        <v>7472</v>
      </c>
      <c r="I107" s="14"/>
    </row>
    <row r="108" spans="2:9" ht="32.25" customHeight="1">
      <c r="B108" s="65" t="s">
        <v>189</v>
      </c>
      <c r="C108" s="66">
        <v>200</v>
      </c>
      <c r="D108" s="68" t="s">
        <v>538</v>
      </c>
      <c r="E108" s="105">
        <f>E109</f>
        <v>10000</v>
      </c>
      <c r="F108" s="113">
        <f>F109</f>
        <v>2528</v>
      </c>
      <c r="G108" s="100">
        <f t="shared" si="4"/>
        <v>7472</v>
      </c>
      <c r="I108" s="14"/>
    </row>
    <row r="109" spans="2:9" ht="18.75" customHeight="1">
      <c r="B109" s="65" t="s">
        <v>757</v>
      </c>
      <c r="C109" s="66">
        <v>200</v>
      </c>
      <c r="D109" s="68" t="s">
        <v>414</v>
      </c>
      <c r="E109" s="105">
        <v>10000</v>
      </c>
      <c r="F109" s="113">
        <v>2528</v>
      </c>
      <c r="G109" s="100">
        <f t="shared" si="4"/>
        <v>7472</v>
      </c>
      <c r="I109" s="14"/>
    </row>
    <row r="110" spans="2:9" ht="81.75" customHeight="1">
      <c r="B110" s="75" t="s">
        <v>674</v>
      </c>
      <c r="C110" s="66">
        <v>200</v>
      </c>
      <c r="D110" s="68" t="s">
        <v>487</v>
      </c>
      <c r="E110" s="105">
        <f>E113</f>
        <v>10000</v>
      </c>
      <c r="F110" s="113">
        <f>F113</f>
        <v>0</v>
      </c>
      <c r="G110" s="100">
        <f t="shared" si="4"/>
        <v>10000</v>
      </c>
      <c r="I110" s="14"/>
    </row>
    <row r="111" spans="2:9" ht="24" customHeight="1">
      <c r="B111" s="75" t="s">
        <v>163</v>
      </c>
      <c r="C111" s="66">
        <v>200</v>
      </c>
      <c r="D111" s="68" t="s">
        <v>675</v>
      </c>
      <c r="E111" s="105">
        <f>E110</f>
        <v>10000</v>
      </c>
      <c r="F111" s="113">
        <f>F110</f>
        <v>0</v>
      </c>
      <c r="G111" s="100">
        <f t="shared" si="4"/>
        <v>10000</v>
      </c>
      <c r="I111" s="14"/>
    </row>
    <row r="112" spans="2:9" ht="18" customHeight="1">
      <c r="B112" s="65" t="s">
        <v>206</v>
      </c>
      <c r="C112" s="66">
        <v>200</v>
      </c>
      <c r="D112" s="68" t="s">
        <v>537</v>
      </c>
      <c r="E112" s="105">
        <f>E113</f>
        <v>10000</v>
      </c>
      <c r="F112" s="113">
        <f>F110</f>
        <v>0</v>
      </c>
      <c r="G112" s="100">
        <f t="shared" si="4"/>
        <v>10000</v>
      </c>
      <c r="I112" s="14"/>
    </row>
    <row r="113" spans="2:9" ht="17.25" customHeight="1">
      <c r="B113" s="65" t="s">
        <v>355</v>
      </c>
      <c r="C113" s="66">
        <v>200</v>
      </c>
      <c r="D113" s="68" t="s">
        <v>600</v>
      </c>
      <c r="E113" s="105">
        <v>10000</v>
      </c>
      <c r="F113" s="113"/>
      <c r="G113" s="100">
        <f t="shared" si="4"/>
        <v>10000</v>
      </c>
      <c r="I113" s="14"/>
    </row>
    <row r="114" spans="2:9" ht="35.25" customHeight="1">
      <c r="B114" s="101" t="s">
        <v>720</v>
      </c>
      <c r="C114" s="86">
        <v>200</v>
      </c>
      <c r="D114" s="67" t="s">
        <v>415</v>
      </c>
      <c r="E114" s="108">
        <f>E115</f>
        <v>761300</v>
      </c>
      <c r="F114" s="112">
        <f>F115</f>
        <v>691195.59</v>
      </c>
      <c r="G114" s="111">
        <f t="shared" si="4"/>
        <v>70104.41000000003</v>
      </c>
      <c r="I114" s="14"/>
    </row>
    <row r="115" spans="2:9" ht="17.25" customHeight="1">
      <c r="B115" s="65" t="s">
        <v>366</v>
      </c>
      <c r="C115" s="66">
        <v>200</v>
      </c>
      <c r="D115" s="68" t="s">
        <v>416</v>
      </c>
      <c r="E115" s="105">
        <f>E116+E136</f>
        <v>761300</v>
      </c>
      <c r="F115" s="105">
        <f>F116+F136</f>
        <v>691195.59</v>
      </c>
      <c r="G115" s="105">
        <f t="shared" si="4"/>
        <v>70104.41000000003</v>
      </c>
      <c r="I115" s="14"/>
    </row>
    <row r="116" spans="2:9" ht="82.5" customHeight="1">
      <c r="B116" s="77" t="s">
        <v>677</v>
      </c>
      <c r="C116" s="66">
        <v>200</v>
      </c>
      <c r="D116" s="68" t="s">
        <v>417</v>
      </c>
      <c r="E116" s="105">
        <f>E117</f>
        <v>70000</v>
      </c>
      <c r="F116" s="113">
        <f>F117</f>
        <v>0</v>
      </c>
      <c r="G116" s="105">
        <f t="shared" si="4"/>
        <v>70000</v>
      </c>
      <c r="I116" s="14"/>
    </row>
    <row r="117" spans="2:9" ht="20.25" customHeight="1" hidden="1">
      <c r="B117" s="65" t="str">
        <f>B40</f>
        <v>Прочая закупка товаров, работ и услуг</v>
      </c>
      <c r="C117" s="66">
        <v>200</v>
      </c>
      <c r="D117" s="68" t="s">
        <v>285</v>
      </c>
      <c r="E117" s="105">
        <f>E118</f>
        <v>70000</v>
      </c>
      <c r="F117" s="113">
        <f>F118</f>
        <v>0</v>
      </c>
      <c r="G117" s="105">
        <f t="shared" si="4"/>
        <v>70000</v>
      </c>
      <c r="I117" s="14"/>
    </row>
    <row r="118" spans="2:9" ht="0.75" customHeight="1" hidden="1">
      <c r="B118" s="65" t="s">
        <v>189</v>
      </c>
      <c r="C118" s="66">
        <v>200</v>
      </c>
      <c r="D118" s="68" t="s">
        <v>286</v>
      </c>
      <c r="E118" s="105">
        <f>E121</f>
        <v>70000</v>
      </c>
      <c r="F118" s="113">
        <f>F121</f>
        <v>0</v>
      </c>
      <c r="G118" s="105">
        <f t="shared" si="4"/>
        <v>70000</v>
      </c>
      <c r="I118" s="14"/>
    </row>
    <row r="119" spans="2:9" ht="22.5" customHeight="1">
      <c r="B119" s="65" t="s">
        <v>719</v>
      </c>
      <c r="C119" s="66">
        <v>200</v>
      </c>
      <c r="D119" s="68" t="s">
        <v>676</v>
      </c>
      <c r="E119" s="105">
        <f>E116</f>
        <v>70000</v>
      </c>
      <c r="F119" s="113">
        <f>F116</f>
        <v>0</v>
      </c>
      <c r="G119" s="105">
        <f t="shared" si="4"/>
        <v>70000</v>
      </c>
      <c r="I119" s="14"/>
    </row>
    <row r="120" spans="2:9" ht="33.75" customHeight="1">
      <c r="B120" s="65" t="s">
        <v>189</v>
      </c>
      <c r="C120" s="66">
        <v>200</v>
      </c>
      <c r="D120" s="68" t="s">
        <v>539</v>
      </c>
      <c r="E120" s="105">
        <f>E121</f>
        <v>70000</v>
      </c>
      <c r="F120" s="113">
        <f>F121</f>
        <v>0</v>
      </c>
      <c r="G120" s="105">
        <f t="shared" si="4"/>
        <v>70000</v>
      </c>
      <c r="I120" s="14"/>
    </row>
    <row r="121" spans="2:9" ht="14.25" customHeight="1">
      <c r="B121" s="65" t="s">
        <v>757</v>
      </c>
      <c r="C121" s="66">
        <v>200</v>
      </c>
      <c r="D121" s="68" t="s">
        <v>418</v>
      </c>
      <c r="E121" s="105">
        <v>70000</v>
      </c>
      <c r="F121" s="113"/>
      <c r="G121" s="105">
        <f t="shared" si="4"/>
        <v>70000</v>
      </c>
      <c r="I121" s="14"/>
    </row>
    <row r="122" spans="2:9" ht="104.25" customHeight="1" hidden="1">
      <c r="B122" s="77" t="s">
        <v>289</v>
      </c>
      <c r="C122" s="66">
        <v>200</v>
      </c>
      <c r="D122" s="68" t="s">
        <v>305</v>
      </c>
      <c r="E122" s="105"/>
      <c r="F122" s="113"/>
      <c r="G122" s="105">
        <f t="shared" si="4"/>
        <v>0</v>
      </c>
      <c r="I122" s="14"/>
    </row>
    <row r="123" spans="2:9" ht="24" customHeight="1" hidden="1">
      <c r="B123" s="65" t="e">
        <f>#REF!</f>
        <v>#REF!</v>
      </c>
      <c r="C123" s="66">
        <v>200</v>
      </c>
      <c r="D123" s="68" t="s">
        <v>287</v>
      </c>
      <c r="E123" s="105"/>
      <c r="F123" s="113"/>
      <c r="G123" s="105">
        <f t="shared" si="4"/>
        <v>0</v>
      </c>
      <c r="I123" s="14"/>
    </row>
    <row r="124" spans="2:9" ht="24" customHeight="1" hidden="1">
      <c r="B124" s="65" t="e">
        <f>#REF!</f>
        <v>#REF!</v>
      </c>
      <c r="C124" s="66">
        <v>200</v>
      </c>
      <c r="D124" s="68" t="s">
        <v>288</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304</v>
      </c>
      <c r="E125" s="105"/>
      <c r="F125" s="113"/>
      <c r="G125" s="105">
        <f t="shared" si="4"/>
        <v>0</v>
      </c>
      <c r="I125" s="14"/>
    </row>
    <row r="126" spans="2:9" ht="24" customHeight="1" hidden="1">
      <c r="B126" s="65" t="s">
        <v>146</v>
      </c>
      <c r="C126" s="66">
        <v>200</v>
      </c>
      <c r="D126" s="68" t="s">
        <v>303</v>
      </c>
      <c r="E126" s="105"/>
      <c r="F126" s="113"/>
      <c r="G126" s="105">
        <f t="shared" si="4"/>
        <v>0</v>
      </c>
      <c r="I126" s="14"/>
    </row>
    <row r="127" spans="2:9" ht="24" customHeight="1" hidden="1">
      <c r="B127" s="65" t="s">
        <v>89</v>
      </c>
      <c r="C127" s="66">
        <v>200</v>
      </c>
      <c r="D127" s="68" t="s">
        <v>302</v>
      </c>
      <c r="E127" s="105"/>
      <c r="F127" s="113"/>
      <c r="G127" s="105">
        <f t="shared" si="4"/>
        <v>0</v>
      </c>
      <c r="I127" s="14"/>
    </row>
    <row r="128" spans="2:9" ht="24" customHeight="1" hidden="1">
      <c r="B128" s="65" t="s">
        <v>71</v>
      </c>
      <c r="C128" s="66">
        <v>200</v>
      </c>
      <c r="D128" s="68" t="s">
        <v>301</v>
      </c>
      <c r="E128" s="105"/>
      <c r="F128" s="113"/>
      <c r="G128" s="105">
        <f t="shared" si="4"/>
        <v>0</v>
      </c>
      <c r="I128" s="14"/>
    </row>
    <row r="129" spans="2:9" ht="80.25" customHeight="1" hidden="1">
      <c r="B129" s="65" t="s">
        <v>323</v>
      </c>
      <c r="C129" s="66">
        <v>200</v>
      </c>
      <c r="D129" s="68" t="s">
        <v>325</v>
      </c>
      <c r="E129" s="105"/>
      <c r="F129" s="113"/>
      <c r="G129" s="105">
        <f t="shared" si="4"/>
        <v>0</v>
      </c>
      <c r="I129" s="14"/>
    </row>
    <row r="130" spans="2:9" ht="24" customHeight="1" hidden="1">
      <c r="B130" s="65" t="s">
        <v>146</v>
      </c>
      <c r="C130" s="66">
        <v>200</v>
      </c>
      <c r="D130" s="68" t="s">
        <v>326</v>
      </c>
      <c r="E130" s="105"/>
      <c r="F130" s="113"/>
      <c r="G130" s="105">
        <f t="shared" si="4"/>
        <v>0</v>
      </c>
      <c r="I130" s="14"/>
    </row>
    <row r="131" spans="2:9" ht="24" customHeight="1" hidden="1">
      <c r="B131" s="65" t="s">
        <v>146</v>
      </c>
      <c r="C131" s="66">
        <v>200</v>
      </c>
      <c r="D131" s="68" t="s">
        <v>331</v>
      </c>
      <c r="E131" s="105"/>
      <c r="F131" s="113"/>
      <c r="G131" s="105">
        <f t="shared" si="4"/>
        <v>0</v>
      </c>
      <c r="I131" s="14"/>
    </row>
    <row r="132" spans="2:9" ht="24" customHeight="1" hidden="1">
      <c r="B132" s="65" t="s">
        <v>89</v>
      </c>
      <c r="C132" s="66">
        <v>200</v>
      </c>
      <c r="D132" s="68" t="s">
        <v>330</v>
      </c>
      <c r="E132" s="105"/>
      <c r="F132" s="113"/>
      <c r="G132" s="105">
        <f t="shared" si="4"/>
        <v>0</v>
      </c>
      <c r="I132" s="14"/>
    </row>
    <row r="133" spans="2:9" ht="24" customHeight="1" hidden="1">
      <c r="B133" s="65" t="s">
        <v>69</v>
      </c>
      <c r="C133" s="66">
        <v>200</v>
      </c>
      <c r="D133" s="68" t="s">
        <v>328</v>
      </c>
      <c r="E133" s="105"/>
      <c r="F133" s="113"/>
      <c r="G133" s="105">
        <f t="shared" si="4"/>
        <v>0</v>
      </c>
      <c r="I133" s="14"/>
    </row>
    <row r="134" spans="2:9" ht="24" customHeight="1" hidden="1">
      <c r="B134" s="65" t="s">
        <v>70</v>
      </c>
      <c r="C134" s="66">
        <v>200</v>
      </c>
      <c r="D134" s="68" t="s">
        <v>329</v>
      </c>
      <c r="E134" s="105"/>
      <c r="F134" s="113"/>
      <c r="G134" s="105">
        <f t="shared" si="4"/>
        <v>0</v>
      </c>
      <c r="I134" s="14"/>
    </row>
    <row r="135" spans="2:9" ht="24" customHeight="1" hidden="1">
      <c r="B135" s="65" t="s">
        <v>71</v>
      </c>
      <c r="C135" s="66">
        <v>200</v>
      </c>
      <c r="D135" s="68" t="s">
        <v>324</v>
      </c>
      <c r="E135" s="105"/>
      <c r="F135" s="113"/>
      <c r="G135" s="105">
        <f t="shared" si="4"/>
        <v>0</v>
      </c>
      <c r="I135" s="14"/>
    </row>
    <row r="136" spans="2:9" ht="79.5" customHeight="1">
      <c r="B136" s="65" t="s">
        <v>481</v>
      </c>
      <c r="C136" s="66">
        <v>200</v>
      </c>
      <c r="D136" s="68" t="s">
        <v>479</v>
      </c>
      <c r="E136" s="105">
        <f>E139+E143</f>
        <v>691300</v>
      </c>
      <c r="F136" s="105">
        <f>F139+F143</f>
        <v>691195.59</v>
      </c>
      <c r="G136" s="105">
        <f t="shared" si="4"/>
        <v>104.4100000000326</v>
      </c>
      <c r="I136" s="14"/>
    </row>
    <row r="137" spans="2:9" ht="27" customHeight="1">
      <c r="B137" s="65" t="s">
        <v>719</v>
      </c>
      <c r="C137" s="66">
        <v>200</v>
      </c>
      <c r="D137" s="68" t="s">
        <v>762</v>
      </c>
      <c r="E137" s="105">
        <f>E138</f>
        <v>554800</v>
      </c>
      <c r="F137" s="105">
        <f>F138</f>
        <v>554750</v>
      </c>
      <c r="G137" s="105">
        <f t="shared" si="4"/>
        <v>50</v>
      </c>
      <c r="I137" s="14"/>
    </row>
    <row r="138" spans="2:9" ht="42.75" customHeight="1">
      <c r="B138" s="65" t="s">
        <v>189</v>
      </c>
      <c r="C138" s="66">
        <v>200</v>
      </c>
      <c r="D138" s="68" t="s">
        <v>540</v>
      </c>
      <c r="E138" s="105">
        <f>E139</f>
        <v>554800</v>
      </c>
      <c r="F138" s="113">
        <f>F139</f>
        <v>554750</v>
      </c>
      <c r="G138" s="105">
        <f t="shared" si="4"/>
        <v>50</v>
      </c>
      <c r="I138" s="14"/>
    </row>
    <row r="139" spans="2:9" ht="18.75" customHeight="1">
      <c r="B139" s="65" t="s">
        <v>757</v>
      </c>
      <c r="C139" s="66">
        <v>200</v>
      </c>
      <c r="D139" s="68" t="s">
        <v>480</v>
      </c>
      <c r="E139" s="105">
        <v>554800</v>
      </c>
      <c r="F139" s="113">
        <v>554750</v>
      </c>
      <c r="G139" s="105">
        <f t="shared" si="4"/>
        <v>50</v>
      </c>
      <c r="I139" s="14"/>
    </row>
    <row r="140" spans="2:9" ht="84" customHeight="1">
      <c r="B140" s="65" t="s">
        <v>679</v>
      </c>
      <c r="C140" s="66">
        <v>200</v>
      </c>
      <c r="D140" s="68" t="s">
        <v>479</v>
      </c>
      <c r="E140" s="105">
        <f>E143</f>
        <v>136500</v>
      </c>
      <c r="F140" s="113">
        <f>F143</f>
        <v>136445.59</v>
      </c>
      <c r="G140" s="105">
        <f t="shared" si="4"/>
        <v>54.41000000000349</v>
      </c>
      <c r="I140" s="14"/>
    </row>
    <row r="141" spans="2:9" ht="24.75" customHeight="1">
      <c r="B141" s="65" t="s">
        <v>163</v>
      </c>
      <c r="C141" s="66">
        <v>200</v>
      </c>
      <c r="D141" s="68" t="s">
        <v>678</v>
      </c>
      <c r="E141" s="105">
        <f>E142</f>
        <v>136500</v>
      </c>
      <c r="F141" s="113">
        <f>F142</f>
        <v>136445.59</v>
      </c>
      <c r="G141" s="105">
        <f t="shared" si="4"/>
        <v>54.41000000000349</v>
      </c>
      <c r="I141" s="14"/>
    </row>
    <row r="142" spans="2:9" ht="21.75" customHeight="1">
      <c r="B142" s="65" t="s">
        <v>542</v>
      </c>
      <c r="C142" s="66">
        <v>200</v>
      </c>
      <c r="D142" s="68" t="s">
        <v>541</v>
      </c>
      <c r="E142" s="105">
        <f>E143</f>
        <v>136500</v>
      </c>
      <c r="F142" s="113">
        <f>F143</f>
        <v>136445.59</v>
      </c>
      <c r="G142" s="105">
        <f t="shared" si="4"/>
        <v>54.41000000000349</v>
      </c>
      <c r="I142" s="14"/>
    </row>
    <row r="143" spans="2:9" ht="36" customHeight="1">
      <c r="B143" s="70" t="s">
        <v>760</v>
      </c>
      <c r="C143" s="66">
        <v>200</v>
      </c>
      <c r="D143" s="68" t="s">
        <v>483</v>
      </c>
      <c r="E143" s="105">
        <v>136500</v>
      </c>
      <c r="F143" s="113">
        <v>136445.59</v>
      </c>
      <c r="G143" s="105">
        <f t="shared" si="4"/>
        <v>54.41000000000349</v>
      </c>
      <c r="I143" s="14"/>
    </row>
    <row r="144" spans="2:9" ht="79.5" customHeight="1" hidden="1">
      <c r="B144" s="65" t="s">
        <v>481</v>
      </c>
      <c r="C144" s="66">
        <v>200</v>
      </c>
      <c r="D144" s="68" t="s">
        <v>479</v>
      </c>
      <c r="E144" s="105">
        <f>E146</f>
        <v>0</v>
      </c>
      <c r="F144" s="113">
        <f>F146</f>
        <v>0</v>
      </c>
      <c r="G144" s="105">
        <f t="shared" si="4"/>
        <v>0</v>
      </c>
      <c r="I144" s="14"/>
    </row>
    <row r="145" spans="2:9" ht="33" customHeight="1" hidden="1">
      <c r="B145" s="65" t="s">
        <v>206</v>
      </c>
      <c r="C145" s="66">
        <v>200</v>
      </c>
      <c r="D145" s="68" t="s">
        <v>543</v>
      </c>
      <c r="E145" s="105">
        <f>E146</f>
        <v>0</v>
      </c>
      <c r="F145" s="113">
        <f>F146</f>
        <v>0</v>
      </c>
      <c r="G145" s="105">
        <f t="shared" si="4"/>
        <v>0</v>
      </c>
      <c r="I145" s="14"/>
    </row>
    <row r="146" spans="2:9" ht="17.25" customHeight="1" hidden="1">
      <c r="B146" s="65" t="s">
        <v>482</v>
      </c>
      <c r="C146" s="66">
        <v>200</v>
      </c>
      <c r="D146" s="68" t="s">
        <v>484</v>
      </c>
      <c r="E146" s="105"/>
      <c r="F146" s="113"/>
      <c r="G146" s="105">
        <f t="shared" si="4"/>
        <v>0</v>
      </c>
      <c r="I146" s="14"/>
    </row>
    <row r="147" spans="2:9" ht="57.75" customHeight="1" hidden="1">
      <c r="B147" s="65" t="s">
        <v>523</v>
      </c>
      <c r="C147" s="66">
        <v>200</v>
      </c>
      <c r="D147" s="68" t="s">
        <v>485</v>
      </c>
      <c r="E147" s="105">
        <f>E149</f>
        <v>0</v>
      </c>
      <c r="F147" s="113">
        <f>F149</f>
        <v>0</v>
      </c>
      <c r="G147" s="105">
        <f t="shared" si="4"/>
        <v>0</v>
      </c>
      <c r="I147" s="14"/>
    </row>
    <row r="148" spans="2:9" ht="24.75" customHeight="1" hidden="1">
      <c r="B148" s="65" t="s">
        <v>206</v>
      </c>
      <c r="C148" s="66">
        <v>200</v>
      </c>
      <c r="D148" s="68" t="s">
        <v>544</v>
      </c>
      <c r="E148" s="105">
        <f>E149</f>
        <v>0</v>
      </c>
      <c r="F148" s="113">
        <f>F149</f>
        <v>0</v>
      </c>
      <c r="G148" s="105">
        <f t="shared" si="4"/>
        <v>0</v>
      </c>
      <c r="I148" s="14"/>
    </row>
    <row r="149" spans="2:9" ht="19.5" customHeight="1" hidden="1">
      <c r="B149" s="65" t="s">
        <v>355</v>
      </c>
      <c r="C149" s="66">
        <v>200</v>
      </c>
      <c r="D149" s="68" t="s">
        <v>486</v>
      </c>
      <c r="E149" s="105"/>
      <c r="F149" s="113"/>
      <c r="G149" s="105">
        <f t="shared" si="4"/>
        <v>0</v>
      </c>
      <c r="I149" s="14"/>
    </row>
    <row r="150" spans="2:9" s="87" customFormat="1" ht="18" customHeight="1">
      <c r="B150" s="74" t="s">
        <v>43</v>
      </c>
      <c r="C150" s="86">
        <v>200</v>
      </c>
      <c r="D150" s="67" t="s">
        <v>420</v>
      </c>
      <c r="E150" s="108">
        <f aca="true" t="shared" si="7" ref="E150:F153">E151</f>
        <v>189500</v>
      </c>
      <c r="F150" s="112">
        <f t="shared" si="7"/>
        <v>27486.39</v>
      </c>
      <c r="G150" s="105">
        <f aca="true" t="shared" si="8" ref="G150:G168">E150-F150</f>
        <v>162013.61</v>
      </c>
      <c r="I150" s="88"/>
    </row>
    <row r="151" spans="2:9" ht="21" customHeight="1">
      <c r="B151" s="65" t="s">
        <v>90</v>
      </c>
      <c r="C151" s="66">
        <v>200</v>
      </c>
      <c r="D151" s="68" t="s">
        <v>421</v>
      </c>
      <c r="E151" s="105">
        <f>E153</f>
        <v>189500</v>
      </c>
      <c r="F151" s="113">
        <f>F153</f>
        <v>27486.39</v>
      </c>
      <c r="G151" s="105">
        <f t="shared" si="8"/>
        <v>162013.61</v>
      </c>
      <c r="I151" s="14"/>
    </row>
    <row r="152" spans="2:9" ht="33.75" customHeight="1">
      <c r="B152" s="65" t="s">
        <v>720</v>
      </c>
      <c r="C152" s="66">
        <v>200</v>
      </c>
      <c r="D152" s="68" t="s">
        <v>422</v>
      </c>
      <c r="E152" s="105">
        <f>E153</f>
        <v>189500</v>
      </c>
      <c r="F152" s="113">
        <f>F153</f>
        <v>27486.39</v>
      </c>
      <c r="G152" s="105">
        <f t="shared" si="8"/>
        <v>162013.61</v>
      </c>
      <c r="I152" s="14"/>
    </row>
    <row r="153" spans="2:9" ht="16.5" customHeight="1">
      <c r="B153" s="65" t="s">
        <v>368</v>
      </c>
      <c r="C153" s="66">
        <v>200</v>
      </c>
      <c r="D153" s="68" t="s">
        <v>423</v>
      </c>
      <c r="E153" s="105">
        <f t="shared" si="7"/>
        <v>189500</v>
      </c>
      <c r="F153" s="113">
        <f t="shared" si="7"/>
        <v>27486.39</v>
      </c>
      <c r="G153" s="105">
        <f t="shared" si="8"/>
        <v>162013.61</v>
      </c>
      <c r="I153" s="14"/>
    </row>
    <row r="154" spans="2:9" ht="80.25" customHeight="1">
      <c r="B154" s="65" t="s">
        <v>680</v>
      </c>
      <c r="C154" s="66">
        <v>200</v>
      </c>
      <c r="D154" s="68" t="s">
        <v>424</v>
      </c>
      <c r="E154" s="105">
        <f>E159+E160+E168</f>
        <v>189500</v>
      </c>
      <c r="F154" s="113">
        <f>F159+F160+F168</f>
        <v>27486.39</v>
      </c>
      <c r="G154" s="105">
        <f t="shared" si="8"/>
        <v>162013.61</v>
      </c>
      <c r="I154" s="14"/>
    </row>
    <row r="155" spans="2:9" ht="72.75" customHeight="1" hidden="1">
      <c r="B15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5" s="66">
        <v>200</v>
      </c>
      <c r="D155" s="68" t="s">
        <v>202</v>
      </c>
      <c r="E155" s="105">
        <f>E156</f>
        <v>38700</v>
      </c>
      <c r="F155" s="113">
        <f>F156</f>
        <v>5208.39</v>
      </c>
      <c r="G155" s="105">
        <f t="shared" si="8"/>
        <v>33491.61</v>
      </c>
      <c r="I155" s="14"/>
    </row>
    <row r="156" spans="2:9" ht="33.75" customHeight="1" hidden="1">
      <c r="B156" s="65" t="str">
        <f>B14</f>
        <v>Расходы на выплаты персоналу государственных (муниципальных) органов</v>
      </c>
      <c r="C156" s="66">
        <v>200</v>
      </c>
      <c r="D156" s="68" t="s">
        <v>201</v>
      </c>
      <c r="E156" s="105">
        <f>E160</f>
        <v>38700</v>
      </c>
      <c r="F156" s="113">
        <f>F160</f>
        <v>5208.39</v>
      </c>
      <c r="G156" s="105">
        <f t="shared" si="8"/>
        <v>33491.61</v>
      </c>
      <c r="I156" s="14"/>
    </row>
    <row r="157" spans="2:9" ht="57.75" customHeight="1">
      <c r="B157" s="65" t="s">
        <v>637</v>
      </c>
      <c r="C157" s="66">
        <v>200</v>
      </c>
      <c r="D157" s="68" t="s">
        <v>681</v>
      </c>
      <c r="E157" s="105">
        <f>E158</f>
        <v>169700</v>
      </c>
      <c r="F157" s="113">
        <f>F158</f>
        <v>27486.39</v>
      </c>
      <c r="G157" s="105">
        <f t="shared" si="8"/>
        <v>142213.61</v>
      </c>
      <c r="I157" s="14"/>
    </row>
    <row r="158" spans="2:9" ht="24" customHeight="1">
      <c r="B158" s="65" t="s">
        <v>186</v>
      </c>
      <c r="C158" s="66"/>
      <c r="D158" s="68" t="s">
        <v>545</v>
      </c>
      <c r="E158" s="105">
        <f>E159+E160</f>
        <v>169700</v>
      </c>
      <c r="F158" s="113">
        <f>F159+F160</f>
        <v>27486.39</v>
      </c>
      <c r="G158" s="105">
        <f t="shared" si="8"/>
        <v>142213.61</v>
      </c>
      <c r="I158" s="14"/>
    </row>
    <row r="159" spans="2:9" ht="26.25" customHeight="1">
      <c r="B159" s="69" t="s">
        <v>514</v>
      </c>
      <c r="C159" s="66">
        <v>200</v>
      </c>
      <c r="D159" s="68" t="s">
        <v>425</v>
      </c>
      <c r="E159" s="105">
        <v>131000</v>
      </c>
      <c r="F159" s="113">
        <v>22278</v>
      </c>
      <c r="G159" s="105">
        <f t="shared" si="8"/>
        <v>108722</v>
      </c>
      <c r="I159" s="14"/>
    </row>
    <row r="160" spans="2:9" ht="45.75" customHeight="1">
      <c r="B160" s="65" t="s">
        <v>378</v>
      </c>
      <c r="C160" s="66">
        <v>200</v>
      </c>
      <c r="D160" s="68" t="s">
        <v>426</v>
      </c>
      <c r="E160" s="105">
        <v>38700</v>
      </c>
      <c r="F160" s="113">
        <v>5208.39</v>
      </c>
      <c r="G160" s="105">
        <f t="shared" si="8"/>
        <v>33491.61</v>
      </c>
      <c r="I160" s="14"/>
    </row>
    <row r="161" spans="2:9" ht="36" customHeight="1" hidden="1">
      <c r="B161" s="65" t="e">
        <f>#REF!</f>
        <v>#REF!</v>
      </c>
      <c r="C161" s="66">
        <v>200</v>
      </c>
      <c r="D161" s="68" t="s">
        <v>274</v>
      </c>
      <c r="E161" s="105">
        <f>E162</f>
        <v>0</v>
      </c>
      <c r="F161" s="113">
        <f>F162</f>
        <v>0</v>
      </c>
      <c r="G161" s="105">
        <f t="shared" si="8"/>
        <v>0</v>
      </c>
      <c r="I161" s="14"/>
    </row>
    <row r="162" spans="2:9" ht="39" customHeight="1" hidden="1">
      <c r="B162" s="65" t="e">
        <f>#REF!</f>
        <v>#REF!</v>
      </c>
      <c r="C162" s="66">
        <v>200</v>
      </c>
      <c r="D162" s="68" t="s">
        <v>275</v>
      </c>
      <c r="E162" s="105">
        <f>E163</f>
        <v>0</v>
      </c>
      <c r="F162" s="113">
        <f>F163</f>
        <v>0</v>
      </c>
      <c r="G162" s="105">
        <f t="shared" si="8"/>
        <v>0</v>
      </c>
      <c r="I162" s="14"/>
    </row>
    <row r="163" spans="2:9" ht="43.5" customHeight="1" hidden="1">
      <c r="B163" s="65" t="e">
        <f>#REF!</f>
        <v>#REF!</v>
      </c>
      <c r="C163" s="66">
        <v>200</v>
      </c>
      <c r="D163" s="68" t="s">
        <v>276</v>
      </c>
      <c r="E163" s="105"/>
      <c r="F163" s="113">
        <f>F165</f>
        <v>0</v>
      </c>
      <c r="G163" s="105">
        <f t="shared" si="8"/>
        <v>0</v>
      </c>
      <c r="I163" s="14"/>
    </row>
    <row r="164" spans="2:9" ht="26.25" customHeight="1" hidden="1">
      <c r="B164" s="65" t="s">
        <v>145</v>
      </c>
      <c r="C164" s="66">
        <v>200</v>
      </c>
      <c r="D164" s="68" t="s">
        <v>277</v>
      </c>
      <c r="E164" s="105"/>
      <c r="F164" s="113">
        <f>F165</f>
        <v>0</v>
      </c>
      <c r="G164" s="105">
        <f t="shared" si="8"/>
        <v>0</v>
      </c>
      <c r="I164" s="14"/>
    </row>
    <row r="165" spans="2:9" ht="27" customHeight="1" hidden="1">
      <c r="B165" s="65" t="s">
        <v>73</v>
      </c>
      <c r="C165" s="66">
        <v>200</v>
      </c>
      <c r="D165" s="68" t="s">
        <v>278</v>
      </c>
      <c r="E165" s="105"/>
      <c r="F165" s="118"/>
      <c r="G165" s="105">
        <f t="shared" si="8"/>
        <v>0</v>
      </c>
      <c r="I165" s="14"/>
    </row>
    <row r="166" spans="2:9" ht="27" customHeight="1">
      <c r="B166" s="65" t="s">
        <v>719</v>
      </c>
      <c r="C166" s="66">
        <v>200</v>
      </c>
      <c r="D166" s="68" t="s">
        <v>682</v>
      </c>
      <c r="E166" s="105">
        <f>E167</f>
        <v>19800</v>
      </c>
      <c r="F166" s="118">
        <f>F167</f>
        <v>0</v>
      </c>
      <c r="G166" s="105">
        <f t="shared" si="8"/>
        <v>19800</v>
      </c>
      <c r="I166" s="14"/>
    </row>
    <row r="167" spans="2:9" ht="35.25" customHeight="1">
      <c r="B167" s="65" t="s">
        <v>189</v>
      </c>
      <c r="C167" s="66">
        <v>200</v>
      </c>
      <c r="D167" s="68" t="s">
        <v>546</v>
      </c>
      <c r="E167" s="105">
        <f>E168</f>
        <v>19800</v>
      </c>
      <c r="F167" s="113">
        <f>F168</f>
        <v>0</v>
      </c>
      <c r="G167" s="105">
        <f t="shared" si="8"/>
        <v>19800</v>
      </c>
      <c r="I167" s="14"/>
    </row>
    <row r="168" spans="2:9" ht="16.5" customHeight="1">
      <c r="B168" s="65" t="s">
        <v>757</v>
      </c>
      <c r="C168" s="66">
        <v>200</v>
      </c>
      <c r="D168" s="68" t="s">
        <v>427</v>
      </c>
      <c r="E168" s="105">
        <v>19800</v>
      </c>
      <c r="F168" s="113"/>
      <c r="G168" s="105">
        <f t="shared" si="8"/>
        <v>19800</v>
      </c>
      <c r="I168" s="14"/>
    </row>
    <row r="169" spans="2:9" s="87" customFormat="1" ht="25.5" customHeight="1">
      <c r="B169" s="74" t="s">
        <v>524</v>
      </c>
      <c r="C169" s="86">
        <v>200</v>
      </c>
      <c r="D169" s="67" t="s">
        <v>428</v>
      </c>
      <c r="E169" s="108">
        <f>E170</f>
        <v>35000</v>
      </c>
      <c r="F169" s="112">
        <f>F170</f>
        <v>0</v>
      </c>
      <c r="G169" s="108">
        <f aca="true" t="shared" si="9" ref="G169:G242">E169-F169</f>
        <v>35000</v>
      </c>
      <c r="I169" s="88"/>
    </row>
    <row r="170" spans="2:9" ht="36" customHeight="1">
      <c r="B170" s="65" t="s">
        <v>143</v>
      </c>
      <c r="C170" s="66">
        <v>200</v>
      </c>
      <c r="D170" s="68" t="s">
        <v>429</v>
      </c>
      <c r="E170" s="105">
        <f>E171</f>
        <v>35000</v>
      </c>
      <c r="F170" s="113">
        <f>F171</f>
        <v>0</v>
      </c>
      <c r="G170" s="105">
        <f t="shared" si="9"/>
        <v>35000</v>
      </c>
      <c r="I170" s="14"/>
    </row>
    <row r="171" spans="2:9" ht="58.5" customHeight="1">
      <c r="B171" s="65" t="s">
        <v>683</v>
      </c>
      <c r="C171" s="66">
        <v>200</v>
      </c>
      <c r="D171" s="68" t="s">
        <v>430</v>
      </c>
      <c r="E171" s="105">
        <f>E172+E185+E190</f>
        <v>35000</v>
      </c>
      <c r="F171" s="113">
        <f>F172+F185+F190</f>
        <v>0</v>
      </c>
      <c r="G171" s="105">
        <f t="shared" si="9"/>
        <v>35000</v>
      </c>
      <c r="I171" s="14"/>
    </row>
    <row r="172" spans="2:9" ht="25.5" customHeight="1">
      <c r="B172" s="85" t="s">
        <v>684</v>
      </c>
      <c r="C172" s="66">
        <v>200</v>
      </c>
      <c r="D172" s="68" t="s">
        <v>431</v>
      </c>
      <c r="E172" s="105">
        <f>E173</f>
        <v>15000</v>
      </c>
      <c r="F172" s="113">
        <f>F173</f>
        <v>0</v>
      </c>
      <c r="G172" s="105">
        <f t="shared" si="9"/>
        <v>15000</v>
      </c>
      <c r="I172" s="14"/>
    </row>
    <row r="173" spans="2:9" ht="90" customHeight="1">
      <c r="B173" s="65" t="s">
        <v>685</v>
      </c>
      <c r="C173" s="66">
        <v>200</v>
      </c>
      <c r="D173" s="68" t="s">
        <v>432</v>
      </c>
      <c r="E173" s="105">
        <f>E175</f>
        <v>15000</v>
      </c>
      <c r="F173" s="113">
        <f>F175</f>
        <v>0</v>
      </c>
      <c r="G173" s="105">
        <f t="shared" si="9"/>
        <v>15000</v>
      </c>
      <c r="I173" s="14"/>
    </row>
    <row r="174" spans="2:9" ht="36.75" customHeight="1" hidden="1">
      <c r="B174" s="65" t="str">
        <f>B37</f>
        <v>Закупка товаров,работ и услуг для государственных (муниципальных) нужд</v>
      </c>
      <c r="C174" s="66">
        <v>200</v>
      </c>
      <c r="D174" s="68" t="s">
        <v>251</v>
      </c>
      <c r="E174" s="105">
        <f>E175</f>
        <v>15000</v>
      </c>
      <c r="F174" s="113">
        <f>F175</f>
        <v>0</v>
      </c>
      <c r="G174" s="105">
        <f t="shared" si="9"/>
        <v>15000</v>
      </c>
      <c r="I174" s="14"/>
    </row>
    <row r="175" spans="2:9" ht="36" customHeight="1" hidden="1">
      <c r="B175" s="65" t="str">
        <f>B39</f>
        <v>Иные закупки товаров, работ и услуг для обеспечения государственных (муниципальных) нужд</v>
      </c>
      <c r="C175" s="66">
        <v>200</v>
      </c>
      <c r="D175" s="68" t="s">
        <v>252</v>
      </c>
      <c r="E175" s="105">
        <f>E178</f>
        <v>15000</v>
      </c>
      <c r="F175" s="113">
        <f>F178</f>
        <v>0</v>
      </c>
      <c r="G175" s="105">
        <f t="shared" si="9"/>
        <v>15000</v>
      </c>
      <c r="I175" s="14"/>
    </row>
    <row r="176" spans="2:9" ht="27" customHeight="1">
      <c r="B176" s="65" t="s">
        <v>719</v>
      </c>
      <c r="C176" s="66">
        <v>200</v>
      </c>
      <c r="D176" s="68" t="s">
        <v>686</v>
      </c>
      <c r="E176" s="105">
        <f>E177</f>
        <v>15000</v>
      </c>
      <c r="F176" s="113">
        <f>F177</f>
        <v>0</v>
      </c>
      <c r="G176" s="105">
        <f t="shared" si="9"/>
        <v>15000</v>
      </c>
      <c r="I176" s="14"/>
    </row>
    <row r="177" spans="2:9" ht="36" customHeight="1">
      <c r="B177" s="65" t="s">
        <v>189</v>
      </c>
      <c r="C177" s="66">
        <v>200</v>
      </c>
      <c r="D177" s="68" t="s">
        <v>547</v>
      </c>
      <c r="E177" s="105">
        <f>E178</f>
        <v>15000</v>
      </c>
      <c r="F177" s="113">
        <f>F178</f>
        <v>0</v>
      </c>
      <c r="G177" s="105">
        <f t="shared" si="9"/>
        <v>15000</v>
      </c>
      <c r="I177" s="14"/>
    </row>
    <row r="178" spans="2:9" ht="15.75" customHeight="1">
      <c r="B178" s="65" t="s">
        <v>757</v>
      </c>
      <c r="C178" s="66">
        <v>200</v>
      </c>
      <c r="D178" s="68" t="s">
        <v>433</v>
      </c>
      <c r="E178" s="105">
        <v>15000</v>
      </c>
      <c r="F178" s="113"/>
      <c r="G178" s="105">
        <f t="shared" si="9"/>
        <v>15000</v>
      </c>
      <c r="I178" s="14"/>
    </row>
    <row r="179" spans="2:9" ht="85.5" customHeight="1" hidden="1">
      <c r="B179" s="65" t="s">
        <v>1</v>
      </c>
      <c r="C179" s="66">
        <v>200</v>
      </c>
      <c r="D179" s="68" t="s">
        <v>435</v>
      </c>
      <c r="E179" s="105">
        <f>E180+E182</f>
        <v>0</v>
      </c>
      <c r="F179" s="116"/>
      <c r="G179" s="105">
        <f t="shared" si="9"/>
        <v>0</v>
      </c>
      <c r="I179" s="14"/>
    </row>
    <row r="180" spans="2:9" ht="128.25" customHeight="1" hidden="1">
      <c r="B180" s="65" t="s">
        <v>434</v>
      </c>
      <c r="C180" s="66">
        <v>200</v>
      </c>
      <c r="D180" s="68" t="s">
        <v>436</v>
      </c>
      <c r="E180" s="105">
        <f>E181</f>
        <v>0</v>
      </c>
      <c r="F180" s="113">
        <f>F181</f>
        <v>0</v>
      </c>
      <c r="G180" s="105">
        <f t="shared" si="9"/>
        <v>0</v>
      </c>
      <c r="I180" s="14"/>
    </row>
    <row r="181" spans="2:9" ht="32.25" customHeight="1" hidden="1">
      <c r="B181" s="65" t="s">
        <v>193</v>
      </c>
      <c r="C181" s="66">
        <v>200</v>
      </c>
      <c r="D181" s="68" t="s">
        <v>437</v>
      </c>
      <c r="E181" s="105"/>
      <c r="F181" s="116">
        <v>0</v>
      </c>
      <c r="G181" s="105">
        <f t="shared" si="9"/>
        <v>0</v>
      </c>
      <c r="I181" s="14"/>
    </row>
    <row r="182" spans="2:9" ht="179.25" customHeight="1" hidden="1">
      <c r="B182" s="65" t="s">
        <v>525</v>
      </c>
      <c r="C182" s="66">
        <v>200</v>
      </c>
      <c r="D182" s="68" t="s">
        <v>438</v>
      </c>
      <c r="E182" s="105">
        <f>E183</f>
        <v>0</v>
      </c>
      <c r="F182" s="113">
        <f>F183</f>
        <v>0</v>
      </c>
      <c r="G182" s="105">
        <f t="shared" si="9"/>
        <v>0</v>
      </c>
      <c r="I182" s="14"/>
    </row>
    <row r="183" spans="2:9" ht="24" customHeight="1" hidden="1">
      <c r="B183" s="65" t="str">
        <f>B44</f>
        <v>Межбюджетные трансферты</v>
      </c>
      <c r="C183" s="66">
        <v>200</v>
      </c>
      <c r="D183" s="68" t="s">
        <v>0</v>
      </c>
      <c r="E183" s="105">
        <f>E184</f>
        <v>0</v>
      </c>
      <c r="F183" s="113">
        <f>F184</f>
        <v>0</v>
      </c>
      <c r="G183" s="105">
        <f t="shared" si="9"/>
        <v>0</v>
      </c>
      <c r="I183" s="14"/>
    </row>
    <row r="184" spans="2:9" ht="24" customHeight="1" hidden="1">
      <c r="B184" s="65" t="str">
        <f>B45</f>
        <v>Иные межбюджетные трансферты</v>
      </c>
      <c r="C184" s="66">
        <v>200</v>
      </c>
      <c r="D184" s="68" t="s">
        <v>439</v>
      </c>
      <c r="E184" s="105"/>
      <c r="F184" s="113"/>
      <c r="G184" s="105">
        <f t="shared" si="9"/>
        <v>0</v>
      </c>
      <c r="I184" s="14"/>
    </row>
    <row r="185" spans="2:9" ht="28.5" customHeight="1">
      <c r="B185" s="65" t="s">
        <v>687</v>
      </c>
      <c r="C185" s="66">
        <v>200</v>
      </c>
      <c r="D185" s="68" t="s">
        <v>435</v>
      </c>
      <c r="E185" s="105">
        <f aca="true" t="shared" si="10" ref="E185:F188">E186</f>
        <v>10000</v>
      </c>
      <c r="F185" s="113">
        <f t="shared" si="10"/>
        <v>0</v>
      </c>
      <c r="G185" s="105">
        <f t="shared" si="9"/>
        <v>10000</v>
      </c>
      <c r="I185" s="14"/>
    </row>
    <row r="186" spans="2:9" ht="90.75" customHeight="1">
      <c r="B186" s="65" t="s">
        <v>578</v>
      </c>
      <c r="C186" s="66">
        <v>200</v>
      </c>
      <c r="D186" s="68" t="s">
        <v>576</v>
      </c>
      <c r="E186" s="105">
        <f>E188</f>
        <v>10000</v>
      </c>
      <c r="F186" s="113">
        <f>F188</f>
        <v>0</v>
      </c>
      <c r="G186" s="105">
        <f t="shared" si="9"/>
        <v>10000</v>
      </c>
      <c r="I186" s="14"/>
    </row>
    <row r="187" spans="2:9" ht="24.75" customHeight="1">
      <c r="B187" s="65" t="s">
        <v>719</v>
      </c>
      <c r="C187" s="66">
        <v>200</v>
      </c>
      <c r="D187" s="68" t="s">
        <v>688</v>
      </c>
      <c r="E187" s="105">
        <f>E188</f>
        <v>10000</v>
      </c>
      <c r="F187" s="113">
        <f>F188</f>
        <v>0</v>
      </c>
      <c r="G187" s="105">
        <f t="shared" si="9"/>
        <v>10000</v>
      </c>
      <c r="I187" s="14"/>
    </row>
    <row r="188" spans="2:9" ht="34.5" customHeight="1">
      <c r="B188" s="65" t="s">
        <v>189</v>
      </c>
      <c r="C188" s="66">
        <v>200</v>
      </c>
      <c r="D188" s="68" t="s">
        <v>577</v>
      </c>
      <c r="E188" s="105">
        <f t="shared" si="10"/>
        <v>10000</v>
      </c>
      <c r="F188" s="113">
        <f t="shared" si="10"/>
        <v>0</v>
      </c>
      <c r="G188" s="105">
        <f t="shared" si="9"/>
        <v>10000</v>
      </c>
      <c r="I188" s="14"/>
    </row>
    <row r="189" spans="2:9" ht="15.75" customHeight="1">
      <c r="B189" s="65" t="s">
        <v>757</v>
      </c>
      <c r="C189" s="66">
        <v>200</v>
      </c>
      <c r="D189" s="68" t="s">
        <v>596</v>
      </c>
      <c r="E189" s="105">
        <v>10000</v>
      </c>
      <c r="F189" s="113"/>
      <c r="G189" s="105">
        <f t="shared" si="9"/>
        <v>10000</v>
      </c>
      <c r="I189" s="14"/>
    </row>
    <row r="190" spans="2:9" ht="28.5" customHeight="1">
      <c r="B190" s="65" t="s">
        <v>689</v>
      </c>
      <c r="C190" s="66">
        <v>200</v>
      </c>
      <c r="D190" s="68" t="s">
        <v>441</v>
      </c>
      <c r="E190" s="105">
        <f>E191</f>
        <v>10000</v>
      </c>
      <c r="F190" s="113">
        <f>F191</f>
        <v>0</v>
      </c>
      <c r="G190" s="105">
        <f t="shared" si="9"/>
        <v>10000</v>
      </c>
      <c r="I190" s="14"/>
    </row>
    <row r="191" spans="2:9" ht="90.75" customHeight="1">
      <c r="B191" s="65" t="s">
        <v>440</v>
      </c>
      <c r="C191" s="66">
        <v>200</v>
      </c>
      <c r="D191" s="68" t="s">
        <v>442</v>
      </c>
      <c r="E191" s="105">
        <f>E194</f>
        <v>10000</v>
      </c>
      <c r="F191" s="113">
        <f>F194</f>
        <v>0</v>
      </c>
      <c r="G191" s="105">
        <f t="shared" si="9"/>
        <v>10000</v>
      </c>
      <c r="I191" s="14"/>
    </row>
    <row r="192" spans="2:9" ht="27" customHeight="1">
      <c r="B192" s="65" t="s">
        <v>719</v>
      </c>
      <c r="C192" s="66">
        <v>200</v>
      </c>
      <c r="D192" s="68" t="s">
        <v>690</v>
      </c>
      <c r="E192" s="105">
        <f>E193</f>
        <v>10000</v>
      </c>
      <c r="F192" s="113">
        <f>F193</f>
        <v>0</v>
      </c>
      <c r="G192" s="105">
        <f t="shared" si="9"/>
        <v>10000</v>
      </c>
      <c r="I192" s="14"/>
    </row>
    <row r="193" spans="2:9" ht="32.25" customHeight="1">
      <c r="B193" s="65" t="s">
        <v>189</v>
      </c>
      <c r="C193" s="66">
        <v>200</v>
      </c>
      <c r="D193" s="68" t="s">
        <v>548</v>
      </c>
      <c r="E193" s="105">
        <f>E194</f>
        <v>10000</v>
      </c>
      <c r="F193" s="113">
        <f>F194</f>
        <v>0</v>
      </c>
      <c r="G193" s="105">
        <f t="shared" si="9"/>
        <v>10000</v>
      </c>
      <c r="I193" s="14"/>
    </row>
    <row r="194" spans="2:9" ht="18.75" customHeight="1">
      <c r="B194" s="65" t="s">
        <v>757</v>
      </c>
      <c r="C194" s="66">
        <v>200</v>
      </c>
      <c r="D194" s="68" t="s">
        <v>443</v>
      </c>
      <c r="E194" s="105">
        <v>10000</v>
      </c>
      <c r="F194" s="113"/>
      <c r="G194" s="105">
        <f t="shared" si="9"/>
        <v>10000</v>
      </c>
      <c r="I194" s="14"/>
    </row>
    <row r="195" spans="2:9" s="87" customFormat="1" ht="17.25" customHeight="1">
      <c r="B195" s="74" t="s">
        <v>298</v>
      </c>
      <c r="C195" s="86">
        <v>200</v>
      </c>
      <c r="D195" s="67" t="s">
        <v>444</v>
      </c>
      <c r="E195" s="108">
        <f>E196</f>
        <v>1008300</v>
      </c>
      <c r="F195" s="112">
        <f>F196</f>
        <v>169947</v>
      </c>
      <c r="G195" s="108">
        <f t="shared" si="9"/>
        <v>838353</v>
      </c>
      <c r="I195" s="88"/>
    </row>
    <row r="196" spans="2:9" ht="20.25" customHeight="1">
      <c r="B196" s="65" t="s">
        <v>203</v>
      </c>
      <c r="C196" s="66">
        <v>200</v>
      </c>
      <c r="D196" s="68" t="s">
        <v>445</v>
      </c>
      <c r="E196" s="105">
        <f>E197</f>
        <v>1008300</v>
      </c>
      <c r="F196" s="113">
        <f>F197</f>
        <v>169947</v>
      </c>
      <c r="G196" s="105">
        <f t="shared" si="9"/>
        <v>838353</v>
      </c>
      <c r="I196" s="14"/>
    </row>
    <row r="197" spans="2:9" ht="36" customHeight="1">
      <c r="B197" s="65" t="s">
        <v>691</v>
      </c>
      <c r="C197" s="66">
        <v>200</v>
      </c>
      <c r="D197" s="68" t="s">
        <v>446</v>
      </c>
      <c r="E197" s="105">
        <f>E198+E229</f>
        <v>1008300</v>
      </c>
      <c r="F197" s="113">
        <f>F198+F229</f>
        <v>169947</v>
      </c>
      <c r="G197" s="105">
        <f t="shared" si="9"/>
        <v>838353</v>
      </c>
      <c r="I197" s="14"/>
    </row>
    <row r="198" spans="2:9" ht="35.25" customHeight="1">
      <c r="B198" s="65" t="s">
        <v>692</v>
      </c>
      <c r="C198" s="66">
        <v>200</v>
      </c>
      <c r="D198" s="68" t="s">
        <v>447</v>
      </c>
      <c r="E198" s="105">
        <f>E204+E208+E226</f>
        <v>1008300</v>
      </c>
      <c r="F198" s="113">
        <f>F204+F208+F226</f>
        <v>169947</v>
      </c>
      <c r="G198" s="105">
        <f t="shared" si="9"/>
        <v>838353</v>
      </c>
      <c r="I198" s="14"/>
    </row>
    <row r="199" spans="2:9" ht="95.25" customHeight="1">
      <c r="B199" s="65" t="s">
        <v>693</v>
      </c>
      <c r="C199" s="66">
        <v>200</v>
      </c>
      <c r="D199" s="68" t="s">
        <v>579</v>
      </c>
      <c r="E199" s="105">
        <f>E204</f>
        <v>679300</v>
      </c>
      <c r="F199" s="113">
        <f>F204</f>
        <v>169947</v>
      </c>
      <c r="G199" s="105">
        <f t="shared" si="9"/>
        <v>509353</v>
      </c>
      <c r="I199" s="14"/>
    </row>
    <row r="200" spans="2:9" ht="24" customHeight="1" hidden="1">
      <c r="B200" s="65" t="e">
        <f>#REF!</f>
        <v>#REF!</v>
      </c>
      <c r="C200" s="66">
        <v>200</v>
      </c>
      <c r="D200" s="68" t="s">
        <v>279</v>
      </c>
      <c r="E200" s="105">
        <f>E201</f>
        <v>679300</v>
      </c>
      <c r="F200" s="113">
        <f>F201</f>
        <v>169947</v>
      </c>
      <c r="G200" s="105">
        <f t="shared" si="9"/>
        <v>509353</v>
      </c>
      <c r="I200" s="14"/>
    </row>
    <row r="201" spans="2:9" ht="9.75" customHeight="1" hidden="1">
      <c r="B201" s="65" t="e">
        <f>#REF!</f>
        <v>#REF!</v>
      </c>
      <c r="C201" s="66">
        <v>200</v>
      </c>
      <c r="D201" s="68" t="s">
        <v>280</v>
      </c>
      <c r="E201" s="105">
        <f>E204</f>
        <v>679300</v>
      </c>
      <c r="F201" s="113">
        <f>F204</f>
        <v>169947</v>
      </c>
      <c r="G201" s="105">
        <f t="shared" si="9"/>
        <v>509353</v>
      </c>
      <c r="I201" s="14"/>
    </row>
    <row r="202" spans="2:9" ht="22.5" customHeight="1">
      <c r="B202" s="65" t="s">
        <v>719</v>
      </c>
      <c r="C202" s="66">
        <v>200</v>
      </c>
      <c r="D202" s="68" t="s">
        <v>694</v>
      </c>
      <c r="E202" s="105">
        <f>E203</f>
        <v>679300</v>
      </c>
      <c r="F202" s="113">
        <f>F203</f>
        <v>169947</v>
      </c>
      <c r="G202" s="105">
        <f t="shared" si="9"/>
        <v>509353</v>
      </c>
      <c r="I202" s="14"/>
    </row>
    <row r="203" spans="2:9" ht="37.5" customHeight="1">
      <c r="B203" s="65" t="s">
        <v>189</v>
      </c>
      <c r="C203" s="66">
        <v>200</v>
      </c>
      <c r="D203" s="68" t="s">
        <v>580</v>
      </c>
      <c r="E203" s="105">
        <f>E204</f>
        <v>679300</v>
      </c>
      <c r="F203" s="113">
        <f>F204</f>
        <v>169947</v>
      </c>
      <c r="G203" s="105">
        <f t="shared" si="9"/>
        <v>509353</v>
      </c>
      <c r="I203" s="14"/>
    </row>
    <row r="204" spans="2:9" ht="18.75" customHeight="1">
      <c r="B204" s="65" t="s">
        <v>757</v>
      </c>
      <c r="C204" s="66">
        <v>200</v>
      </c>
      <c r="D204" s="68" t="s">
        <v>581</v>
      </c>
      <c r="E204" s="105">
        <v>679300</v>
      </c>
      <c r="F204" s="113">
        <v>169947</v>
      </c>
      <c r="G204" s="105">
        <f t="shared" si="9"/>
        <v>509353</v>
      </c>
      <c r="I204" s="14"/>
    </row>
    <row r="205" spans="2:9" ht="95.25" customHeight="1">
      <c r="B205" s="65" t="s">
        <v>695</v>
      </c>
      <c r="C205" s="66">
        <v>200</v>
      </c>
      <c r="D205" s="68" t="s">
        <v>448</v>
      </c>
      <c r="E205" s="105">
        <f>E208</f>
        <v>329000</v>
      </c>
      <c r="F205" s="113">
        <f>F208</f>
        <v>0</v>
      </c>
      <c r="G205" s="105">
        <f t="shared" si="9"/>
        <v>329000</v>
      </c>
      <c r="I205" s="14"/>
    </row>
    <row r="206" spans="2:9" ht="30" customHeight="1">
      <c r="B206" s="65" t="s">
        <v>719</v>
      </c>
      <c r="C206" s="66">
        <v>200</v>
      </c>
      <c r="D206" s="68" t="s">
        <v>696</v>
      </c>
      <c r="E206" s="105">
        <f>E207</f>
        <v>329000</v>
      </c>
      <c r="F206" s="113">
        <f>F207</f>
        <v>0</v>
      </c>
      <c r="G206" s="105">
        <f t="shared" si="9"/>
        <v>329000</v>
      </c>
      <c r="I206" s="14"/>
    </row>
    <row r="207" spans="2:9" ht="39" customHeight="1">
      <c r="B207" s="65" t="s">
        <v>189</v>
      </c>
      <c r="C207" s="66">
        <v>200</v>
      </c>
      <c r="D207" s="68" t="s">
        <v>549</v>
      </c>
      <c r="E207" s="105">
        <f>E208</f>
        <v>329000</v>
      </c>
      <c r="F207" s="113">
        <f>F208</f>
        <v>0</v>
      </c>
      <c r="G207" s="105">
        <f t="shared" si="9"/>
        <v>329000</v>
      </c>
      <c r="I207" s="14"/>
    </row>
    <row r="208" spans="2:9" ht="18" customHeight="1">
      <c r="B208" s="65" t="s">
        <v>757</v>
      </c>
      <c r="C208" s="66">
        <v>200</v>
      </c>
      <c r="D208" s="68" t="s">
        <v>449</v>
      </c>
      <c r="E208" s="105">
        <v>329000</v>
      </c>
      <c r="F208" s="113"/>
      <c r="G208" s="105">
        <f t="shared" si="9"/>
        <v>329000</v>
      </c>
      <c r="I208" s="14"/>
    </row>
    <row r="209" spans="2:9" ht="92.25" customHeight="1" hidden="1">
      <c r="B209" s="65"/>
      <c r="C209" s="66">
        <v>200</v>
      </c>
      <c r="D209" s="68"/>
      <c r="E209" s="105">
        <f>E213</f>
        <v>0</v>
      </c>
      <c r="F209" s="113">
        <f>F213</f>
        <v>0</v>
      </c>
      <c r="G209" s="105">
        <f t="shared" si="9"/>
        <v>0</v>
      </c>
      <c r="I209" s="14"/>
    </row>
    <row r="210" spans="2:9" ht="38.25" customHeight="1" hidden="1">
      <c r="B210" s="65" t="s">
        <v>162</v>
      </c>
      <c r="C210" s="66">
        <v>200</v>
      </c>
      <c r="D210" s="68" t="s">
        <v>265</v>
      </c>
      <c r="E210" s="105">
        <f>E211</f>
        <v>0</v>
      </c>
      <c r="F210" s="113">
        <v>5900</v>
      </c>
      <c r="G210" s="105">
        <f t="shared" si="9"/>
        <v>-5900</v>
      </c>
      <c r="I210" s="14"/>
    </row>
    <row r="211" spans="2:9" ht="41.25" customHeight="1" hidden="1">
      <c r="B211" s="65" t="s">
        <v>189</v>
      </c>
      <c r="C211" s="66">
        <v>200</v>
      </c>
      <c r="D211" s="68" t="s">
        <v>264</v>
      </c>
      <c r="E211" s="105">
        <f>E213</f>
        <v>0</v>
      </c>
      <c r="F211" s="113">
        <v>5900</v>
      </c>
      <c r="G211" s="105">
        <f t="shared" si="9"/>
        <v>-5900</v>
      </c>
      <c r="I211" s="14"/>
    </row>
    <row r="212" spans="2:9" ht="39.75" customHeight="1" hidden="1">
      <c r="B212" s="65" t="s">
        <v>189</v>
      </c>
      <c r="C212" s="66">
        <v>200</v>
      </c>
      <c r="D212" s="68" t="s">
        <v>549</v>
      </c>
      <c r="E212" s="105">
        <f>E213</f>
        <v>0</v>
      </c>
      <c r="F212" s="113">
        <f>F213</f>
        <v>0</v>
      </c>
      <c r="G212" s="105">
        <f t="shared" si="9"/>
        <v>0</v>
      </c>
      <c r="I212" s="14"/>
    </row>
    <row r="213" spans="2:9" ht="36" customHeight="1" hidden="1">
      <c r="B213" s="65" t="s">
        <v>526</v>
      </c>
      <c r="C213" s="66">
        <v>200</v>
      </c>
      <c r="D213" s="68" t="s">
        <v>449</v>
      </c>
      <c r="E213" s="105"/>
      <c r="F213" s="113"/>
      <c r="G213" s="105">
        <f t="shared" si="9"/>
        <v>0</v>
      </c>
      <c r="I213" s="14"/>
    </row>
    <row r="214" spans="2:9" ht="72.75" customHeight="1" hidden="1">
      <c r="B214" s="65" t="s">
        <v>266</v>
      </c>
      <c r="C214" s="66">
        <v>200</v>
      </c>
      <c r="D214" s="68" t="s">
        <v>267</v>
      </c>
      <c r="E214" s="105">
        <f aca="true" t="shared" si="11" ref="E214:F219">E215</f>
        <v>0</v>
      </c>
      <c r="F214" s="113">
        <f t="shared" si="11"/>
        <v>0</v>
      </c>
      <c r="G214" s="105">
        <f t="shared" si="9"/>
        <v>0</v>
      </c>
      <c r="I214" s="14"/>
    </row>
    <row r="215" spans="2:9" ht="24" customHeight="1" hidden="1">
      <c r="B215" s="65" t="e">
        <f>#REF!</f>
        <v>#REF!</v>
      </c>
      <c r="C215" s="66">
        <v>200</v>
      </c>
      <c r="D215" s="68" t="s">
        <v>268</v>
      </c>
      <c r="E215" s="105">
        <f t="shared" si="11"/>
        <v>0</v>
      </c>
      <c r="F215" s="113">
        <f t="shared" si="11"/>
        <v>0</v>
      </c>
      <c r="G215" s="105">
        <f t="shared" si="9"/>
        <v>0</v>
      </c>
      <c r="I215" s="14"/>
    </row>
    <row r="216" spans="2:9" ht="24" customHeight="1" hidden="1">
      <c r="B216" s="65" t="e">
        <f>#REF!</f>
        <v>#REF!</v>
      </c>
      <c r="C216" s="66">
        <v>200</v>
      </c>
      <c r="D216" s="68" t="s">
        <v>269</v>
      </c>
      <c r="E216" s="105">
        <f t="shared" si="11"/>
        <v>0</v>
      </c>
      <c r="F216" s="113">
        <f t="shared" si="11"/>
        <v>0</v>
      </c>
      <c r="G216" s="105">
        <f t="shared" si="9"/>
        <v>0</v>
      </c>
      <c r="I216" s="14"/>
    </row>
    <row r="217" spans="2:9" ht="24" customHeight="1" hidden="1">
      <c r="B217" s="65" t="e">
        <f>#REF!</f>
        <v>#REF!</v>
      </c>
      <c r="C217" s="66">
        <v>200</v>
      </c>
      <c r="D217" s="68" t="s">
        <v>270</v>
      </c>
      <c r="E217" s="105">
        <f t="shared" si="11"/>
        <v>0</v>
      </c>
      <c r="F217" s="113">
        <f t="shared" si="11"/>
        <v>0</v>
      </c>
      <c r="G217" s="105">
        <f t="shared" si="9"/>
        <v>0</v>
      </c>
      <c r="I217" s="14"/>
    </row>
    <row r="218" spans="2:9" ht="24" customHeight="1" hidden="1">
      <c r="B218" s="65" t="s">
        <v>146</v>
      </c>
      <c r="C218" s="66">
        <v>200</v>
      </c>
      <c r="D218" s="68" t="s">
        <v>271</v>
      </c>
      <c r="E218" s="105">
        <f t="shared" si="11"/>
        <v>0</v>
      </c>
      <c r="F218" s="113">
        <f t="shared" si="11"/>
        <v>0</v>
      </c>
      <c r="G218" s="105">
        <f t="shared" si="9"/>
        <v>0</v>
      </c>
      <c r="I218" s="14"/>
    </row>
    <row r="219" spans="2:9" ht="24" customHeight="1" hidden="1">
      <c r="B219" s="65" t="s">
        <v>89</v>
      </c>
      <c r="C219" s="66">
        <v>200</v>
      </c>
      <c r="D219" s="68" t="s">
        <v>272</v>
      </c>
      <c r="E219" s="105">
        <f t="shared" si="11"/>
        <v>0</v>
      </c>
      <c r="F219" s="113">
        <f t="shared" si="11"/>
        <v>0</v>
      </c>
      <c r="G219" s="105">
        <f t="shared" si="9"/>
        <v>0</v>
      </c>
      <c r="I219" s="14"/>
    </row>
    <row r="220" spans="2:9" ht="24" customHeight="1" hidden="1">
      <c r="B220" s="65" t="s">
        <v>71</v>
      </c>
      <c r="C220" s="66">
        <v>200</v>
      </c>
      <c r="D220" s="68" t="s">
        <v>273</v>
      </c>
      <c r="E220" s="105"/>
      <c r="F220" s="113"/>
      <c r="G220" s="105">
        <f t="shared" si="9"/>
        <v>0</v>
      </c>
      <c r="I220" s="14"/>
    </row>
    <row r="221" spans="2:9" ht="95.25" customHeight="1" hidden="1">
      <c r="B221" s="65" t="s">
        <v>564</v>
      </c>
      <c r="C221" s="66">
        <v>200</v>
      </c>
      <c r="D221" s="68" t="s">
        <v>450</v>
      </c>
      <c r="E221" s="105">
        <f>E225</f>
        <v>0</v>
      </c>
      <c r="F221" s="113">
        <f>F225</f>
        <v>0</v>
      </c>
      <c r="G221" s="105">
        <f t="shared" si="9"/>
        <v>0</v>
      </c>
      <c r="I221" s="14"/>
    </row>
    <row r="222" spans="2:9" ht="41.25" customHeight="1" hidden="1">
      <c r="B222" s="65" t="e">
        <f>B200</f>
        <v>#REF!</v>
      </c>
      <c r="C222" s="66">
        <v>200</v>
      </c>
      <c r="D222" s="68" t="s">
        <v>204</v>
      </c>
      <c r="E222" s="105" t="e">
        <f>#REF!</f>
        <v>#REF!</v>
      </c>
      <c r="F222" s="113" t="e">
        <f>#REF!</f>
        <v>#REF!</v>
      </c>
      <c r="G222" s="105" t="e">
        <f t="shared" si="9"/>
        <v>#REF!</v>
      </c>
      <c r="I222" s="14"/>
    </row>
    <row r="223" spans="2:9" ht="41.25" customHeight="1" hidden="1">
      <c r="B223" s="65" t="e">
        <f>B201</f>
        <v>#REF!</v>
      </c>
      <c r="C223" s="66">
        <v>200</v>
      </c>
      <c r="D223" s="68" t="s">
        <v>205</v>
      </c>
      <c r="E223" s="105">
        <f>E225</f>
        <v>0</v>
      </c>
      <c r="F223" s="113">
        <f>F225</f>
        <v>0</v>
      </c>
      <c r="G223" s="105">
        <f t="shared" si="9"/>
        <v>0</v>
      </c>
      <c r="I223" s="14"/>
    </row>
    <row r="224" spans="2:9" ht="41.25" customHeight="1" hidden="1">
      <c r="B224" s="65" t="s">
        <v>189</v>
      </c>
      <c r="C224" s="66">
        <v>200</v>
      </c>
      <c r="D224" s="68" t="s">
        <v>550</v>
      </c>
      <c r="E224" s="105">
        <f>E225</f>
        <v>0</v>
      </c>
      <c r="F224" s="113">
        <f>F225</f>
        <v>0</v>
      </c>
      <c r="G224" s="105">
        <f t="shared" si="9"/>
        <v>0</v>
      </c>
      <c r="I224" s="14"/>
    </row>
    <row r="225" spans="2:9" ht="36.75" customHeight="1" hidden="1">
      <c r="B225" s="65" t="str">
        <f>B204</f>
        <v>Прочая закупка товаров, работ и услуг</v>
      </c>
      <c r="C225" s="66">
        <v>200</v>
      </c>
      <c r="D225" s="68" t="s">
        <v>451</v>
      </c>
      <c r="E225" s="105"/>
      <c r="F225" s="113"/>
      <c r="G225" s="105">
        <f t="shared" si="9"/>
        <v>0</v>
      </c>
      <c r="I225" s="14"/>
    </row>
    <row r="226" spans="2:9" ht="142.5" customHeight="1" hidden="1">
      <c r="B226" s="65" t="s">
        <v>722</v>
      </c>
      <c r="C226" s="66">
        <v>200</v>
      </c>
      <c r="D226" s="68" t="s">
        <v>612</v>
      </c>
      <c r="E226" s="105">
        <f>E227</f>
        <v>0</v>
      </c>
      <c r="F226" s="113">
        <f>F227</f>
        <v>0</v>
      </c>
      <c r="G226" s="105">
        <f t="shared" si="9"/>
        <v>0</v>
      </c>
      <c r="I226" s="14"/>
    </row>
    <row r="227" spans="2:9" ht="22.5" customHeight="1" hidden="1">
      <c r="B227" s="65" t="s">
        <v>154</v>
      </c>
      <c r="C227" s="66">
        <v>200</v>
      </c>
      <c r="D227" s="68" t="s">
        <v>627</v>
      </c>
      <c r="E227" s="105">
        <f>E228</f>
        <v>0</v>
      </c>
      <c r="F227" s="113">
        <f>F228</f>
        <v>0</v>
      </c>
      <c r="G227" s="105">
        <f t="shared" si="9"/>
        <v>0</v>
      </c>
      <c r="I227" s="14"/>
    </row>
    <row r="228" spans="2:9" ht="15.75" customHeight="1" hidden="1">
      <c r="B228" s="65" t="s">
        <v>92</v>
      </c>
      <c r="C228" s="66">
        <v>200</v>
      </c>
      <c r="D228" s="68" t="s">
        <v>611</v>
      </c>
      <c r="E228" s="105"/>
      <c r="F228" s="113"/>
      <c r="G228" s="105">
        <f t="shared" si="9"/>
        <v>0</v>
      </c>
      <c r="I228" s="14"/>
    </row>
    <row r="229" spans="2:9" ht="68.25" customHeight="1" hidden="1">
      <c r="B229" s="65" t="s">
        <v>2</v>
      </c>
      <c r="C229" s="66">
        <v>200</v>
      </c>
      <c r="D229" s="68" t="s">
        <v>452</v>
      </c>
      <c r="E229" s="105">
        <f aca="true" t="shared" si="12" ref="E229:F231">E230</f>
        <v>0</v>
      </c>
      <c r="F229" s="113">
        <f t="shared" si="12"/>
        <v>0</v>
      </c>
      <c r="G229" s="105">
        <f t="shared" si="9"/>
        <v>0</v>
      </c>
      <c r="I229" s="14"/>
    </row>
    <row r="230" spans="2:9" ht="84.75" customHeight="1" hidden="1">
      <c r="B230" s="65" t="s">
        <v>527</v>
      </c>
      <c r="C230" s="66">
        <v>200</v>
      </c>
      <c r="D230" s="68" t="s">
        <v>582</v>
      </c>
      <c r="E230" s="105">
        <f t="shared" si="12"/>
        <v>0</v>
      </c>
      <c r="F230" s="113">
        <f t="shared" si="12"/>
        <v>0</v>
      </c>
      <c r="G230" s="105">
        <f t="shared" si="9"/>
        <v>0</v>
      </c>
      <c r="I230" s="14"/>
    </row>
    <row r="231" spans="2:9" ht="30" customHeight="1" hidden="1">
      <c r="B231" s="65" t="e">
        <f>B222</f>
        <v>#REF!</v>
      </c>
      <c r="C231" s="66">
        <v>200</v>
      </c>
      <c r="D231" s="68" t="s">
        <v>4</v>
      </c>
      <c r="E231" s="105">
        <f t="shared" si="12"/>
        <v>0</v>
      </c>
      <c r="F231" s="113">
        <f t="shared" si="12"/>
        <v>0</v>
      </c>
      <c r="G231" s="105">
        <f t="shared" si="9"/>
        <v>0</v>
      </c>
      <c r="I231" s="14"/>
    </row>
    <row r="232" spans="2:9" ht="44.25" customHeight="1" hidden="1">
      <c r="B232" s="65" t="e">
        <f>B223</f>
        <v>#REF!</v>
      </c>
      <c r="C232" s="66">
        <v>200</v>
      </c>
      <c r="D232" s="68" t="s">
        <v>3</v>
      </c>
      <c r="E232" s="105">
        <f>E234</f>
        <v>0</v>
      </c>
      <c r="F232" s="113">
        <f>F234</f>
        <v>0</v>
      </c>
      <c r="G232" s="105">
        <f t="shared" si="9"/>
        <v>0</v>
      </c>
      <c r="I232" s="14"/>
    </row>
    <row r="233" spans="2:9" ht="44.25" customHeight="1" hidden="1">
      <c r="B233" s="65" t="s">
        <v>189</v>
      </c>
      <c r="C233" s="66">
        <v>200</v>
      </c>
      <c r="D233" s="68" t="s">
        <v>583</v>
      </c>
      <c r="E233" s="105">
        <f>E234</f>
        <v>0</v>
      </c>
      <c r="F233" s="113">
        <f>F234</f>
        <v>0</v>
      </c>
      <c r="G233" s="105">
        <f t="shared" si="9"/>
        <v>0</v>
      </c>
      <c r="I233" s="14"/>
    </row>
    <row r="234" spans="2:9" ht="42" customHeight="1" hidden="1">
      <c r="B234" s="65" t="s">
        <v>526</v>
      </c>
      <c r="C234" s="66">
        <v>200</v>
      </c>
      <c r="D234" s="68" t="s">
        <v>584</v>
      </c>
      <c r="E234" s="105"/>
      <c r="F234" s="113"/>
      <c r="G234" s="105">
        <f t="shared" si="9"/>
        <v>0</v>
      </c>
      <c r="I234" s="14"/>
    </row>
    <row r="235" spans="2:9" s="87" customFormat="1" ht="19.5" customHeight="1">
      <c r="B235" s="89" t="s">
        <v>44</v>
      </c>
      <c r="C235" s="86">
        <v>200</v>
      </c>
      <c r="D235" s="78" t="s">
        <v>453</v>
      </c>
      <c r="E235" s="108">
        <f>E236+E243+E260</f>
        <v>2279000</v>
      </c>
      <c r="F235" s="112">
        <f>F236+F243+F260</f>
        <v>310737.28</v>
      </c>
      <c r="G235" s="108">
        <f t="shared" si="9"/>
        <v>1968262.72</v>
      </c>
      <c r="I235" s="90"/>
    </row>
    <row r="236" spans="2:9" s="87" customFormat="1" ht="19.5" customHeight="1">
      <c r="B236" s="89" t="s">
        <v>494</v>
      </c>
      <c r="C236" s="86">
        <v>200</v>
      </c>
      <c r="D236" s="78" t="s">
        <v>493</v>
      </c>
      <c r="E236" s="108">
        <f>E239</f>
        <v>60000</v>
      </c>
      <c r="F236" s="112">
        <f>F237</f>
        <v>0</v>
      </c>
      <c r="G236" s="108">
        <f t="shared" si="9"/>
        <v>60000</v>
      </c>
      <c r="I236" s="90"/>
    </row>
    <row r="237" spans="2:9" s="87" customFormat="1" ht="38.25" customHeight="1">
      <c r="B237" s="73" t="s">
        <v>5</v>
      </c>
      <c r="C237" s="86">
        <v>200</v>
      </c>
      <c r="D237" s="95" t="s">
        <v>512</v>
      </c>
      <c r="E237" s="105">
        <f>E238</f>
        <v>60000</v>
      </c>
      <c r="F237" s="113">
        <f>F238</f>
        <v>0</v>
      </c>
      <c r="G237" s="105">
        <f t="shared" si="9"/>
        <v>60000</v>
      </c>
      <c r="I237" s="90"/>
    </row>
    <row r="238" spans="2:9" s="87" customFormat="1" ht="32.25" customHeight="1">
      <c r="B238" s="96" t="s">
        <v>697</v>
      </c>
      <c r="C238" s="86">
        <v>200</v>
      </c>
      <c r="D238" s="95" t="s">
        <v>513</v>
      </c>
      <c r="E238" s="105">
        <f>E239</f>
        <v>60000</v>
      </c>
      <c r="F238" s="113">
        <f>F239</f>
        <v>0</v>
      </c>
      <c r="G238" s="105">
        <f t="shared" si="9"/>
        <v>60000</v>
      </c>
      <c r="I238" s="90"/>
    </row>
    <row r="239" spans="2:9" s="87" customFormat="1" ht="102.75" customHeight="1">
      <c r="B239" s="73" t="s">
        <v>698</v>
      </c>
      <c r="C239" s="66">
        <v>200</v>
      </c>
      <c r="D239" s="95" t="s">
        <v>495</v>
      </c>
      <c r="E239" s="105">
        <f>E242</f>
        <v>60000</v>
      </c>
      <c r="F239" s="113">
        <f>F242</f>
        <v>0</v>
      </c>
      <c r="G239" s="108">
        <f t="shared" si="9"/>
        <v>60000</v>
      </c>
      <c r="I239" s="90"/>
    </row>
    <row r="240" spans="2:9" s="87" customFormat="1" ht="28.5" customHeight="1">
      <c r="B240" s="73" t="s">
        <v>719</v>
      </c>
      <c r="C240" s="66">
        <v>200</v>
      </c>
      <c r="D240" s="95" t="s">
        <v>699</v>
      </c>
      <c r="E240" s="105">
        <f>E241</f>
        <v>60000</v>
      </c>
      <c r="F240" s="113">
        <f>F241</f>
        <v>0</v>
      </c>
      <c r="G240" s="108">
        <f t="shared" si="9"/>
        <v>60000</v>
      </c>
      <c r="I240" s="90"/>
    </row>
    <row r="241" spans="2:9" s="87" customFormat="1" ht="35.25" customHeight="1">
      <c r="B241" s="73" t="s">
        <v>189</v>
      </c>
      <c r="C241" s="66">
        <v>200</v>
      </c>
      <c r="D241" s="95" t="s">
        <v>551</v>
      </c>
      <c r="E241" s="105">
        <f>E242</f>
        <v>60000</v>
      </c>
      <c r="F241" s="113">
        <f>F242</f>
        <v>0</v>
      </c>
      <c r="G241" s="108">
        <f t="shared" si="9"/>
        <v>60000</v>
      </c>
      <c r="I241" s="90"/>
    </row>
    <row r="242" spans="2:9" s="87" customFormat="1" ht="18" customHeight="1">
      <c r="B242" s="73" t="s">
        <v>757</v>
      </c>
      <c r="C242" s="66">
        <v>200</v>
      </c>
      <c r="D242" s="95" t="s">
        <v>496</v>
      </c>
      <c r="E242" s="105">
        <v>60000</v>
      </c>
      <c r="F242" s="113"/>
      <c r="G242" s="108">
        <f t="shared" si="9"/>
        <v>60000</v>
      </c>
      <c r="I242" s="90"/>
    </row>
    <row r="243" spans="2:9" s="87" customFormat="1" ht="16.5" customHeight="1">
      <c r="B243" s="89" t="s">
        <v>508</v>
      </c>
      <c r="C243" s="86">
        <v>200</v>
      </c>
      <c r="D243" s="95" t="s">
        <v>509</v>
      </c>
      <c r="E243" s="108">
        <f>E245+E254</f>
        <v>410000</v>
      </c>
      <c r="F243" s="112">
        <f>F245+F254</f>
        <v>0</v>
      </c>
      <c r="G243" s="105">
        <f aca="true" t="shared" si="13" ref="G243:G259">E243-F243</f>
        <v>410000</v>
      </c>
      <c r="I243" s="90"/>
    </row>
    <row r="244" spans="2:9" s="87" customFormat="1" ht="44.25" customHeight="1">
      <c r="B244" s="96" t="s">
        <v>5</v>
      </c>
      <c r="C244" s="66">
        <v>200</v>
      </c>
      <c r="D244" s="95" t="s">
        <v>510</v>
      </c>
      <c r="E244" s="105">
        <f>E245</f>
        <v>410000</v>
      </c>
      <c r="F244" s="113">
        <f>F245</f>
        <v>0</v>
      </c>
      <c r="G244" s="105">
        <f t="shared" si="13"/>
        <v>410000</v>
      </c>
      <c r="I244" s="90"/>
    </row>
    <row r="245" spans="2:9" s="87" customFormat="1" ht="33.75" customHeight="1">
      <c r="B245" s="73" t="s">
        <v>697</v>
      </c>
      <c r="C245" s="66">
        <v>200</v>
      </c>
      <c r="D245" s="95" t="s">
        <v>631</v>
      </c>
      <c r="E245" s="105">
        <f>E249+E253</f>
        <v>410000</v>
      </c>
      <c r="F245" s="113">
        <f>F249+F253</f>
        <v>0</v>
      </c>
      <c r="G245" s="105">
        <f t="shared" si="13"/>
        <v>410000</v>
      </c>
      <c r="I245" s="90"/>
    </row>
    <row r="246" spans="2:9" s="87" customFormat="1" ht="78.75" customHeight="1">
      <c r="B246" s="73" t="s">
        <v>700</v>
      </c>
      <c r="C246" s="66">
        <v>200</v>
      </c>
      <c r="D246" s="95" t="s">
        <v>632</v>
      </c>
      <c r="E246" s="105">
        <f>E248</f>
        <v>200000</v>
      </c>
      <c r="F246" s="113">
        <f>F248</f>
        <v>0</v>
      </c>
      <c r="G246" s="105">
        <f t="shared" si="13"/>
        <v>200000</v>
      </c>
      <c r="I246" s="90"/>
    </row>
    <row r="247" spans="2:9" s="87" customFormat="1" ht="28.5" customHeight="1">
      <c r="B247" s="73" t="s">
        <v>719</v>
      </c>
      <c r="C247" s="66">
        <v>200</v>
      </c>
      <c r="D247" s="95" t="s">
        <v>701</v>
      </c>
      <c r="E247" s="105">
        <f>E248</f>
        <v>200000</v>
      </c>
      <c r="F247" s="113">
        <f>F248</f>
        <v>0</v>
      </c>
      <c r="G247" s="105">
        <f t="shared" si="13"/>
        <v>200000</v>
      </c>
      <c r="I247" s="90"/>
    </row>
    <row r="248" spans="2:9" s="87" customFormat="1" ht="34.5" customHeight="1">
      <c r="B248" s="73" t="s">
        <v>189</v>
      </c>
      <c r="C248" s="66">
        <v>200</v>
      </c>
      <c r="D248" s="95" t="s">
        <v>633</v>
      </c>
      <c r="E248" s="105">
        <f>E249</f>
        <v>200000</v>
      </c>
      <c r="F248" s="113">
        <f>F249</f>
        <v>0</v>
      </c>
      <c r="G248" s="105">
        <f t="shared" si="13"/>
        <v>200000</v>
      </c>
      <c r="I248" s="90"/>
    </row>
    <row r="249" spans="2:9" s="87" customFormat="1" ht="21.75" customHeight="1">
      <c r="B249" s="96" t="s">
        <v>757</v>
      </c>
      <c r="C249" s="66">
        <v>200</v>
      </c>
      <c r="D249" s="95" t="s">
        <v>634</v>
      </c>
      <c r="E249" s="105">
        <v>200000</v>
      </c>
      <c r="F249" s="113"/>
      <c r="G249" s="105">
        <f t="shared" si="13"/>
        <v>200000</v>
      </c>
      <c r="I249" s="90"/>
    </row>
    <row r="250" spans="2:9" s="87" customFormat="1" ht="92.25" customHeight="1">
      <c r="B250" s="73" t="s">
        <v>636</v>
      </c>
      <c r="C250" s="66">
        <v>200</v>
      </c>
      <c r="D250" s="95" t="s">
        <v>630</v>
      </c>
      <c r="E250" s="105">
        <f>E253</f>
        <v>210000</v>
      </c>
      <c r="F250" s="113">
        <f>F253</f>
        <v>0</v>
      </c>
      <c r="G250" s="105">
        <f t="shared" si="13"/>
        <v>210000</v>
      </c>
      <c r="I250" s="90"/>
    </row>
    <row r="251" spans="2:9" s="87" customFormat="1" ht="34.5" customHeight="1">
      <c r="B251" s="73" t="s">
        <v>719</v>
      </c>
      <c r="C251" s="66">
        <v>200</v>
      </c>
      <c r="D251" s="95" t="s">
        <v>702</v>
      </c>
      <c r="E251" s="105">
        <f>E252</f>
        <v>210000</v>
      </c>
      <c r="F251" s="113">
        <f>F252</f>
        <v>0</v>
      </c>
      <c r="G251" s="105">
        <f t="shared" si="13"/>
        <v>210000</v>
      </c>
      <c r="I251" s="90"/>
    </row>
    <row r="252" spans="2:9" s="87" customFormat="1" ht="34.5" customHeight="1">
      <c r="B252" s="73" t="s">
        <v>189</v>
      </c>
      <c r="C252" s="66">
        <v>200</v>
      </c>
      <c r="D252" s="95" t="s">
        <v>629</v>
      </c>
      <c r="E252" s="105">
        <f>E253</f>
        <v>210000</v>
      </c>
      <c r="F252" s="113">
        <f>F253</f>
        <v>0</v>
      </c>
      <c r="G252" s="105">
        <f t="shared" si="13"/>
        <v>210000</v>
      </c>
      <c r="I252" s="90"/>
    </row>
    <row r="253" spans="2:9" s="87" customFormat="1" ht="17.25" customHeight="1">
      <c r="B253" s="73" t="s">
        <v>757</v>
      </c>
      <c r="C253" s="66">
        <v>200</v>
      </c>
      <c r="D253" s="95" t="s">
        <v>628</v>
      </c>
      <c r="E253" s="105">
        <v>210000</v>
      </c>
      <c r="F253" s="113"/>
      <c r="G253" s="105">
        <f t="shared" si="13"/>
        <v>210000</v>
      </c>
      <c r="I253" s="90"/>
    </row>
    <row r="254" spans="2:9" s="87" customFormat="1" ht="35.25" customHeight="1" hidden="1">
      <c r="B254" s="96" t="s">
        <v>720</v>
      </c>
      <c r="C254" s="66">
        <v>200</v>
      </c>
      <c r="D254" s="95" t="s">
        <v>617</v>
      </c>
      <c r="E254" s="105">
        <f>E255</f>
        <v>0</v>
      </c>
      <c r="F254" s="113">
        <f>F255</f>
        <v>0</v>
      </c>
      <c r="G254" s="105">
        <f t="shared" si="13"/>
        <v>0</v>
      </c>
      <c r="I254" s="90"/>
    </row>
    <row r="255" spans="2:9" s="87" customFormat="1" ht="17.25" customHeight="1" hidden="1">
      <c r="B255" s="73" t="s">
        <v>368</v>
      </c>
      <c r="C255" s="66">
        <v>200</v>
      </c>
      <c r="D255" s="95" t="s">
        <v>616</v>
      </c>
      <c r="E255" s="105">
        <f>E256</f>
        <v>0</v>
      </c>
      <c r="F255" s="113">
        <f>F256</f>
        <v>0</v>
      </c>
      <c r="G255" s="105">
        <f t="shared" si="13"/>
        <v>0</v>
      </c>
      <c r="I255" s="90"/>
    </row>
    <row r="256" spans="2:9" s="87" customFormat="1" ht="78.75" customHeight="1" hidden="1">
      <c r="B256" s="73" t="s">
        <v>679</v>
      </c>
      <c r="C256" s="66">
        <v>200</v>
      </c>
      <c r="D256" s="95" t="s">
        <v>615</v>
      </c>
      <c r="E256" s="105">
        <f>E258</f>
        <v>0</v>
      </c>
      <c r="F256" s="113">
        <f>F258</f>
        <v>0</v>
      </c>
      <c r="G256" s="105">
        <f t="shared" si="13"/>
        <v>0</v>
      </c>
      <c r="I256" s="90"/>
    </row>
    <row r="257" spans="2:9" s="87" customFormat="1" ht="24" customHeight="1" hidden="1">
      <c r="B257" s="73" t="s">
        <v>719</v>
      </c>
      <c r="C257" s="66"/>
      <c r="D257" s="95" t="s">
        <v>703</v>
      </c>
      <c r="E257" s="105">
        <f>E258</f>
        <v>0</v>
      </c>
      <c r="F257" s="113">
        <f>F258</f>
        <v>0</v>
      </c>
      <c r="G257" s="105">
        <f t="shared" si="13"/>
        <v>0</v>
      </c>
      <c r="I257" s="90"/>
    </row>
    <row r="258" spans="2:9" s="87" customFormat="1" ht="36" customHeight="1" hidden="1">
      <c r="B258" s="73" t="s">
        <v>189</v>
      </c>
      <c r="C258" s="66">
        <v>200</v>
      </c>
      <c r="D258" s="95" t="s">
        <v>614</v>
      </c>
      <c r="E258" s="105">
        <f>E259</f>
        <v>0</v>
      </c>
      <c r="F258" s="113">
        <f>F259</f>
        <v>0</v>
      </c>
      <c r="G258" s="105">
        <f t="shared" si="13"/>
        <v>0</v>
      </c>
      <c r="I258" s="90"/>
    </row>
    <row r="259" spans="2:9" s="87" customFormat="1" ht="34.5" customHeight="1" hidden="1">
      <c r="B259" s="73" t="s">
        <v>194</v>
      </c>
      <c r="C259" s="66">
        <v>200</v>
      </c>
      <c r="D259" s="95" t="s">
        <v>613</v>
      </c>
      <c r="E259" s="105"/>
      <c r="F259" s="113"/>
      <c r="G259" s="105">
        <f t="shared" si="13"/>
        <v>0</v>
      </c>
      <c r="I259" s="90"/>
    </row>
    <row r="260" spans="2:9" s="87" customFormat="1" ht="18" customHeight="1">
      <c r="B260" s="74" t="s">
        <v>159</v>
      </c>
      <c r="C260" s="86">
        <v>200</v>
      </c>
      <c r="D260" s="67" t="s">
        <v>454</v>
      </c>
      <c r="E260" s="108">
        <f>E261+E281+E287</f>
        <v>1809000</v>
      </c>
      <c r="F260" s="112">
        <f>F261+F281+F287</f>
        <v>310737.28</v>
      </c>
      <c r="G260" s="108">
        <f aca="true" t="shared" si="14" ref="G260:G336">E260-F260</f>
        <v>1498262.72</v>
      </c>
      <c r="I260" s="88"/>
    </row>
    <row r="261" spans="2:9" ht="39" customHeight="1">
      <c r="B261" s="65" t="s">
        <v>5</v>
      </c>
      <c r="C261" s="66">
        <v>200</v>
      </c>
      <c r="D261" s="68" t="s">
        <v>455</v>
      </c>
      <c r="E261" s="105">
        <f>E264+E270+E276</f>
        <v>1799000</v>
      </c>
      <c r="F261" s="113">
        <f>F264+F270+F276</f>
        <v>310737.28</v>
      </c>
      <c r="G261" s="105">
        <f t="shared" si="14"/>
        <v>1488262.72</v>
      </c>
      <c r="I261" s="14"/>
    </row>
    <row r="262" spans="2:9" ht="36.75" customHeight="1">
      <c r="B262" s="65" t="s">
        <v>704</v>
      </c>
      <c r="C262" s="66">
        <v>200</v>
      </c>
      <c r="D262" s="68" t="s">
        <v>456</v>
      </c>
      <c r="E262" s="105">
        <f>E268+E274+E280</f>
        <v>1799000</v>
      </c>
      <c r="F262" s="113">
        <f>F268+F274+F280</f>
        <v>310737.28</v>
      </c>
      <c r="G262" s="105">
        <f t="shared" si="14"/>
        <v>1488262.72</v>
      </c>
      <c r="I262" s="14"/>
    </row>
    <row r="263" spans="2:9" ht="102.75" customHeight="1">
      <c r="B263" s="75" t="s">
        <v>585</v>
      </c>
      <c r="C263" s="66">
        <v>200</v>
      </c>
      <c r="D263" s="68" t="s">
        <v>457</v>
      </c>
      <c r="E263" s="105">
        <f>E268</f>
        <v>1486900</v>
      </c>
      <c r="F263" s="113">
        <f>F268</f>
        <v>306037.28</v>
      </c>
      <c r="G263" s="105">
        <f t="shared" si="14"/>
        <v>1180862.72</v>
      </c>
      <c r="I263" s="14"/>
    </row>
    <row r="264" spans="2:9" ht="24" customHeight="1" hidden="1">
      <c r="B264" s="65" t="s">
        <v>162</v>
      </c>
      <c r="C264" s="66">
        <v>200</v>
      </c>
      <c r="D264" s="68" t="s">
        <v>6</v>
      </c>
      <c r="E264" s="105">
        <f>E265</f>
        <v>1486900</v>
      </c>
      <c r="F264" s="113">
        <f>F265</f>
        <v>306037.28</v>
      </c>
      <c r="G264" s="105">
        <f t="shared" si="14"/>
        <v>1180862.72</v>
      </c>
      <c r="I264" s="14"/>
    </row>
    <row r="265" spans="2:9" ht="24" customHeight="1" hidden="1">
      <c r="B265" s="65" t="s">
        <v>161</v>
      </c>
      <c r="C265" s="66">
        <v>200</v>
      </c>
      <c r="D265" s="68" t="s">
        <v>7</v>
      </c>
      <c r="E265" s="105">
        <f>E268</f>
        <v>1486900</v>
      </c>
      <c r="F265" s="113">
        <f>F268</f>
        <v>306037.28</v>
      </c>
      <c r="G265" s="105">
        <f t="shared" si="14"/>
        <v>1180862.72</v>
      </c>
      <c r="I265" s="14"/>
    </row>
    <row r="266" spans="2:9" ht="24" customHeight="1">
      <c r="B266" s="65" t="s">
        <v>719</v>
      </c>
      <c r="C266" s="66">
        <v>200</v>
      </c>
      <c r="D266" s="68" t="s">
        <v>705</v>
      </c>
      <c r="E266" s="105">
        <f>E267</f>
        <v>1486900</v>
      </c>
      <c r="F266" s="113">
        <f>F267</f>
        <v>306037.28</v>
      </c>
      <c r="G266" s="105">
        <f t="shared" si="14"/>
        <v>1180862.72</v>
      </c>
      <c r="I266" s="14"/>
    </row>
    <row r="267" spans="2:9" ht="38.25" customHeight="1">
      <c r="B267" s="65" t="s">
        <v>189</v>
      </c>
      <c r="C267" s="66">
        <v>200</v>
      </c>
      <c r="D267" s="68" t="s">
        <v>552</v>
      </c>
      <c r="E267" s="105">
        <f>E268</f>
        <v>1486900</v>
      </c>
      <c r="F267" s="113">
        <f>F268</f>
        <v>306037.28</v>
      </c>
      <c r="G267" s="105">
        <f t="shared" si="14"/>
        <v>1180862.72</v>
      </c>
      <c r="I267" s="14"/>
    </row>
    <row r="268" spans="2:9" ht="17.25" customHeight="1">
      <c r="B268" s="65" t="s">
        <v>757</v>
      </c>
      <c r="C268" s="66">
        <v>200</v>
      </c>
      <c r="D268" s="68" t="s">
        <v>458</v>
      </c>
      <c r="E268" s="105">
        <v>1486900</v>
      </c>
      <c r="F268" s="113">
        <v>306037.28</v>
      </c>
      <c r="G268" s="105">
        <f t="shared" si="14"/>
        <v>1180862.72</v>
      </c>
      <c r="I268" s="14"/>
    </row>
    <row r="269" spans="2:9" ht="82.5" customHeight="1">
      <c r="B269" s="75" t="s">
        <v>586</v>
      </c>
      <c r="C269" s="66">
        <v>200</v>
      </c>
      <c r="D269" s="68" t="s">
        <v>459</v>
      </c>
      <c r="E269" s="105">
        <f>E274</f>
        <v>5000</v>
      </c>
      <c r="F269" s="113">
        <f>F274</f>
        <v>0</v>
      </c>
      <c r="G269" s="105">
        <f t="shared" si="14"/>
        <v>5000</v>
      </c>
      <c r="I269" s="14"/>
    </row>
    <row r="270" spans="2:9" ht="30.75" customHeight="1" hidden="1">
      <c r="B270" s="65" t="s">
        <v>162</v>
      </c>
      <c r="C270" s="66">
        <v>200</v>
      </c>
      <c r="D270" s="68" t="s">
        <v>8</v>
      </c>
      <c r="E270" s="105">
        <f>E271</f>
        <v>5000</v>
      </c>
      <c r="F270" s="113">
        <f>F271</f>
        <v>0</v>
      </c>
      <c r="G270" s="105">
        <f t="shared" si="14"/>
        <v>5000</v>
      </c>
      <c r="I270" s="14"/>
    </row>
    <row r="271" spans="2:9" ht="24" customHeight="1" hidden="1">
      <c r="B271" s="65" t="s">
        <v>161</v>
      </c>
      <c r="C271" s="66">
        <v>200</v>
      </c>
      <c r="D271" s="68" t="s">
        <v>9</v>
      </c>
      <c r="E271" s="105">
        <f>E274</f>
        <v>5000</v>
      </c>
      <c r="F271" s="113">
        <f>F274</f>
        <v>0</v>
      </c>
      <c r="G271" s="105">
        <f t="shared" si="14"/>
        <v>5000</v>
      </c>
      <c r="I271" s="14"/>
    </row>
    <row r="272" spans="2:9" ht="24" customHeight="1">
      <c r="B272" s="65" t="s">
        <v>719</v>
      </c>
      <c r="C272" s="66">
        <v>200</v>
      </c>
      <c r="D272" s="68" t="s">
        <v>706</v>
      </c>
      <c r="E272" s="105">
        <f>E273</f>
        <v>5000</v>
      </c>
      <c r="F272" s="113">
        <f>F273</f>
        <v>0</v>
      </c>
      <c r="G272" s="105">
        <f t="shared" si="14"/>
        <v>5000</v>
      </c>
      <c r="I272" s="14"/>
    </row>
    <row r="273" spans="2:9" ht="33.75" customHeight="1">
      <c r="B273" s="65" t="s">
        <v>189</v>
      </c>
      <c r="C273" s="66">
        <v>200</v>
      </c>
      <c r="D273" s="68" t="s">
        <v>553</v>
      </c>
      <c r="E273" s="105">
        <f>E274</f>
        <v>5000</v>
      </c>
      <c r="F273" s="113">
        <f>F274</f>
        <v>0</v>
      </c>
      <c r="G273" s="105">
        <f t="shared" si="14"/>
        <v>5000</v>
      </c>
      <c r="I273" s="14"/>
    </row>
    <row r="274" spans="2:9" s="17" customFormat="1" ht="22.5" customHeight="1">
      <c r="B274" s="99" t="s">
        <v>757</v>
      </c>
      <c r="C274" s="66">
        <v>200</v>
      </c>
      <c r="D274" s="68" t="s">
        <v>460</v>
      </c>
      <c r="E274" s="105">
        <v>5000</v>
      </c>
      <c r="F274" s="113"/>
      <c r="G274" s="105">
        <f t="shared" si="14"/>
        <v>5000</v>
      </c>
      <c r="I274" s="18"/>
    </row>
    <row r="275" spans="2:9" s="17" customFormat="1" ht="102" customHeight="1">
      <c r="B275" s="75" t="s">
        <v>707</v>
      </c>
      <c r="C275" s="66">
        <v>200</v>
      </c>
      <c r="D275" s="68" t="s">
        <v>461</v>
      </c>
      <c r="E275" s="105">
        <f>E276</f>
        <v>307100</v>
      </c>
      <c r="F275" s="113">
        <f>F276</f>
        <v>4700</v>
      </c>
      <c r="G275" s="105">
        <f t="shared" si="14"/>
        <v>302400</v>
      </c>
      <c r="I275" s="18"/>
    </row>
    <row r="276" spans="2:9" s="17" customFormat="1" ht="24" customHeight="1" hidden="1">
      <c r="B276" s="65" t="str">
        <f>B270</f>
        <v>Закупка товаров,работ и услуг для государственных (муниципальных) нужд</v>
      </c>
      <c r="C276" s="66">
        <v>200</v>
      </c>
      <c r="D276" s="68" t="s">
        <v>10</v>
      </c>
      <c r="E276" s="105">
        <f>E277</f>
        <v>307100</v>
      </c>
      <c r="F276" s="113">
        <f>F277</f>
        <v>4700</v>
      </c>
      <c r="G276" s="105">
        <f t="shared" si="14"/>
        <v>302400</v>
      </c>
      <c r="I276" s="18"/>
    </row>
    <row r="277" spans="2:9" s="17" customFormat="1" ht="24" customHeight="1" hidden="1">
      <c r="B277" s="73" t="str">
        <f>B271</f>
        <v>Иные закупки товаров, работ и услуг для государственных (муниципальных) нужд</v>
      </c>
      <c r="C277" s="66">
        <v>200</v>
      </c>
      <c r="D277" s="68" t="s">
        <v>11</v>
      </c>
      <c r="E277" s="105">
        <f>E280</f>
        <v>307100</v>
      </c>
      <c r="F277" s="113">
        <f>F280</f>
        <v>4700</v>
      </c>
      <c r="G277" s="105">
        <f t="shared" si="14"/>
        <v>302400</v>
      </c>
      <c r="I277" s="18"/>
    </row>
    <row r="278" spans="2:9" s="17" customFormat="1" ht="29.25" customHeight="1">
      <c r="B278" s="73" t="s">
        <v>719</v>
      </c>
      <c r="C278" s="66"/>
      <c r="D278" s="68" t="s">
        <v>708</v>
      </c>
      <c r="E278" s="105">
        <f>E279</f>
        <v>307100</v>
      </c>
      <c r="F278" s="113">
        <f>F279</f>
        <v>4700</v>
      </c>
      <c r="G278" s="105">
        <f t="shared" si="14"/>
        <v>302400</v>
      </c>
      <c r="I278" s="18"/>
    </row>
    <row r="279" spans="2:9" s="17" customFormat="1" ht="36.75" customHeight="1">
      <c r="B279" s="73" t="s">
        <v>189</v>
      </c>
      <c r="C279" s="66">
        <v>200</v>
      </c>
      <c r="D279" s="68" t="s">
        <v>554</v>
      </c>
      <c r="E279" s="105">
        <f>E280</f>
        <v>307100</v>
      </c>
      <c r="F279" s="113">
        <f>F280</f>
        <v>4700</v>
      </c>
      <c r="G279" s="105">
        <f t="shared" si="14"/>
        <v>302400</v>
      </c>
      <c r="I279" s="18"/>
    </row>
    <row r="280" spans="2:9" s="17" customFormat="1" ht="15.75" customHeight="1">
      <c r="B280" s="65" t="s">
        <v>757</v>
      </c>
      <c r="C280" s="66">
        <v>200</v>
      </c>
      <c r="D280" s="68" t="s">
        <v>478</v>
      </c>
      <c r="E280" s="105">
        <v>307100</v>
      </c>
      <c r="F280" s="113">
        <v>4700</v>
      </c>
      <c r="G280" s="105">
        <f t="shared" si="14"/>
        <v>302400</v>
      </c>
      <c r="I280" s="18"/>
    </row>
    <row r="281" spans="2:9" s="17" customFormat="1" ht="36.75" customHeight="1" hidden="1">
      <c r="B281" s="65" t="s">
        <v>720</v>
      </c>
      <c r="C281" s="66">
        <v>200</v>
      </c>
      <c r="D281" s="68" t="s">
        <v>622</v>
      </c>
      <c r="E281" s="105">
        <f aca="true" t="shared" si="15" ref="E281:F285">E282</f>
        <v>0</v>
      </c>
      <c r="F281" s="113">
        <f t="shared" si="15"/>
        <v>0</v>
      </c>
      <c r="G281" s="105">
        <f t="shared" si="14"/>
        <v>0</v>
      </c>
      <c r="I281" s="18"/>
    </row>
    <row r="282" spans="2:9" s="17" customFormat="1" ht="13.5" customHeight="1" hidden="1">
      <c r="B282" s="65" t="s">
        <v>623</v>
      </c>
      <c r="C282" s="66">
        <v>200</v>
      </c>
      <c r="D282" s="68" t="s">
        <v>621</v>
      </c>
      <c r="E282" s="105">
        <f t="shared" si="15"/>
        <v>0</v>
      </c>
      <c r="F282" s="113">
        <f t="shared" si="15"/>
        <v>0</v>
      </c>
      <c r="G282" s="105">
        <f t="shared" si="14"/>
        <v>0</v>
      </c>
      <c r="I282" s="18"/>
    </row>
    <row r="283" spans="2:9" s="17" customFormat="1" ht="78.75" customHeight="1" hidden="1">
      <c r="B283" s="65" t="s">
        <v>679</v>
      </c>
      <c r="C283" s="66">
        <v>200</v>
      </c>
      <c r="D283" s="68" t="s">
        <v>620</v>
      </c>
      <c r="E283" s="105">
        <f>E285</f>
        <v>0</v>
      </c>
      <c r="F283" s="113">
        <f>F285</f>
        <v>0</v>
      </c>
      <c r="G283" s="105">
        <f t="shared" si="14"/>
        <v>0</v>
      </c>
      <c r="I283" s="18"/>
    </row>
    <row r="284" spans="2:9" s="17" customFormat="1" ht="27" customHeight="1" hidden="1">
      <c r="B284" s="65" t="s">
        <v>719</v>
      </c>
      <c r="C284" s="66">
        <v>200</v>
      </c>
      <c r="D284" s="68" t="s">
        <v>709</v>
      </c>
      <c r="E284" s="105">
        <f>E285</f>
        <v>0</v>
      </c>
      <c r="F284" s="113">
        <f>F285</f>
        <v>0</v>
      </c>
      <c r="G284" s="105">
        <f t="shared" si="14"/>
        <v>0</v>
      </c>
      <c r="I284" s="18"/>
    </row>
    <row r="285" spans="2:9" s="17" customFormat="1" ht="32.25" customHeight="1" hidden="1">
      <c r="B285" s="65" t="s">
        <v>189</v>
      </c>
      <c r="C285" s="66">
        <v>200</v>
      </c>
      <c r="D285" s="68" t="s">
        <v>619</v>
      </c>
      <c r="E285" s="105">
        <f t="shared" si="15"/>
        <v>0</v>
      </c>
      <c r="F285" s="113">
        <f t="shared" si="15"/>
        <v>0</v>
      </c>
      <c r="G285" s="105">
        <f t="shared" si="14"/>
        <v>0</v>
      </c>
      <c r="I285" s="18"/>
    </row>
    <row r="286" spans="2:9" s="17" customFormat="1" ht="37.5" customHeight="1" hidden="1">
      <c r="B286" s="65" t="s">
        <v>194</v>
      </c>
      <c r="C286" s="66">
        <v>200</v>
      </c>
      <c r="D286" s="68" t="s">
        <v>618</v>
      </c>
      <c r="E286" s="105"/>
      <c r="F286" s="113"/>
      <c r="G286" s="105">
        <f t="shared" si="14"/>
        <v>0</v>
      </c>
      <c r="I286" s="18"/>
    </row>
    <row r="287" spans="2:9" s="17" customFormat="1" ht="44.25" customHeight="1">
      <c r="B287" s="65" t="s">
        <v>732</v>
      </c>
      <c r="C287" s="66">
        <v>200</v>
      </c>
      <c r="D287" s="68" t="s">
        <v>731</v>
      </c>
      <c r="E287" s="105">
        <f aca="true" t="shared" si="16" ref="E287:F291">E288</f>
        <v>10000</v>
      </c>
      <c r="F287" s="113">
        <f t="shared" si="16"/>
        <v>0</v>
      </c>
      <c r="G287" s="105">
        <f t="shared" si="14"/>
        <v>10000</v>
      </c>
      <c r="I287" s="18"/>
    </row>
    <row r="288" spans="2:9" s="17" customFormat="1" ht="37.5" customHeight="1">
      <c r="B288" s="65" t="s">
        <v>733</v>
      </c>
      <c r="C288" s="66">
        <v>200</v>
      </c>
      <c r="D288" s="68" t="s">
        <v>734</v>
      </c>
      <c r="E288" s="105">
        <f t="shared" si="16"/>
        <v>10000</v>
      </c>
      <c r="F288" s="113">
        <f t="shared" si="16"/>
        <v>0</v>
      </c>
      <c r="G288" s="105">
        <f t="shared" si="14"/>
        <v>10000</v>
      </c>
      <c r="I288" s="18"/>
    </row>
    <row r="289" spans="2:9" s="17" customFormat="1" ht="103.5" customHeight="1">
      <c r="B289" s="65" t="s">
        <v>735</v>
      </c>
      <c r="C289" s="66">
        <v>200</v>
      </c>
      <c r="D289" s="68" t="s">
        <v>736</v>
      </c>
      <c r="E289" s="105">
        <f t="shared" si="16"/>
        <v>10000</v>
      </c>
      <c r="F289" s="113">
        <f t="shared" si="16"/>
        <v>0</v>
      </c>
      <c r="G289" s="105">
        <f t="shared" si="14"/>
        <v>10000</v>
      </c>
      <c r="I289" s="18"/>
    </row>
    <row r="290" spans="2:9" s="17" customFormat="1" ht="27.75" customHeight="1">
      <c r="B290" s="65" t="s">
        <v>719</v>
      </c>
      <c r="C290" s="66">
        <v>200</v>
      </c>
      <c r="D290" s="68" t="s">
        <v>737</v>
      </c>
      <c r="E290" s="105">
        <f t="shared" si="16"/>
        <v>10000</v>
      </c>
      <c r="F290" s="113">
        <f t="shared" si="16"/>
        <v>0</v>
      </c>
      <c r="G290" s="105">
        <f t="shared" si="14"/>
        <v>10000</v>
      </c>
      <c r="I290" s="18"/>
    </row>
    <row r="291" spans="2:9" s="17" customFormat="1" ht="34.5" customHeight="1">
      <c r="B291" s="65" t="s">
        <v>189</v>
      </c>
      <c r="C291" s="66">
        <v>200</v>
      </c>
      <c r="D291" s="68" t="s">
        <v>738</v>
      </c>
      <c r="E291" s="105">
        <f t="shared" si="16"/>
        <v>10000</v>
      </c>
      <c r="F291" s="113">
        <f t="shared" si="16"/>
        <v>0</v>
      </c>
      <c r="G291" s="105">
        <f t="shared" si="14"/>
        <v>10000</v>
      </c>
      <c r="I291" s="18"/>
    </row>
    <row r="292" spans="2:9" s="17" customFormat="1" ht="20.25" customHeight="1">
      <c r="B292" s="65" t="s">
        <v>757</v>
      </c>
      <c r="C292" s="66">
        <v>200</v>
      </c>
      <c r="D292" s="68" t="s">
        <v>739</v>
      </c>
      <c r="E292" s="105">
        <v>10000</v>
      </c>
      <c r="F292" s="113"/>
      <c r="G292" s="105">
        <f t="shared" si="14"/>
        <v>10000</v>
      </c>
      <c r="I292" s="18"/>
    </row>
    <row r="293" spans="2:9" s="17" customFormat="1" ht="18.75" customHeight="1">
      <c r="B293" s="74" t="s">
        <v>594</v>
      </c>
      <c r="C293" s="66">
        <v>200</v>
      </c>
      <c r="D293" s="68" t="s">
        <v>593</v>
      </c>
      <c r="E293" s="105">
        <f aca="true" t="shared" si="17" ref="E293:F299">E294</f>
        <v>10000</v>
      </c>
      <c r="F293" s="113">
        <f t="shared" si="17"/>
        <v>0</v>
      </c>
      <c r="G293" s="105">
        <f t="shared" si="14"/>
        <v>10000</v>
      </c>
      <c r="I293" s="18"/>
    </row>
    <row r="294" spans="2:9" s="17" customFormat="1" ht="25.5" customHeight="1">
      <c r="B294" s="65" t="s">
        <v>595</v>
      </c>
      <c r="C294" s="66">
        <v>200</v>
      </c>
      <c r="D294" s="68" t="s">
        <v>587</v>
      </c>
      <c r="E294" s="105">
        <f t="shared" si="17"/>
        <v>10000</v>
      </c>
      <c r="F294" s="113">
        <f t="shared" si="17"/>
        <v>0</v>
      </c>
      <c r="G294" s="105">
        <f t="shared" si="14"/>
        <v>10000</v>
      </c>
      <c r="I294" s="18"/>
    </row>
    <row r="295" spans="2:9" s="17" customFormat="1" ht="37.5" customHeight="1">
      <c r="B295" s="65" t="s">
        <v>670</v>
      </c>
      <c r="C295" s="66">
        <v>200</v>
      </c>
      <c r="D295" s="68" t="s">
        <v>591</v>
      </c>
      <c r="E295" s="105">
        <f t="shared" si="17"/>
        <v>10000</v>
      </c>
      <c r="F295" s="113">
        <f t="shared" si="17"/>
        <v>0</v>
      </c>
      <c r="G295" s="105">
        <f t="shared" si="14"/>
        <v>10000</v>
      </c>
      <c r="I295" s="18"/>
    </row>
    <row r="296" spans="2:9" s="17" customFormat="1" ht="57" customHeight="1">
      <c r="B296" s="65" t="s">
        <v>522</v>
      </c>
      <c r="C296" s="66">
        <v>200</v>
      </c>
      <c r="D296" s="68" t="s">
        <v>592</v>
      </c>
      <c r="E296" s="105">
        <f t="shared" si="17"/>
        <v>10000</v>
      </c>
      <c r="F296" s="113">
        <f t="shared" si="17"/>
        <v>0</v>
      </c>
      <c r="G296" s="105">
        <f t="shared" si="14"/>
        <v>10000</v>
      </c>
      <c r="I296" s="18"/>
    </row>
    <row r="297" spans="2:9" s="17" customFormat="1" ht="101.25" customHeight="1">
      <c r="B297" s="65" t="s">
        <v>710</v>
      </c>
      <c r="C297" s="66">
        <v>200</v>
      </c>
      <c r="D297" s="68" t="s">
        <v>588</v>
      </c>
      <c r="E297" s="105">
        <f>E299</f>
        <v>10000</v>
      </c>
      <c r="F297" s="113">
        <f>F299</f>
        <v>0</v>
      </c>
      <c r="G297" s="105">
        <f t="shared" si="14"/>
        <v>10000</v>
      </c>
      <c r="I297" s="18"/>
    </row>
    <row r="298" spans="2:9" s="17" customFormat="1" ht="28.5" customHeight="1">
      <c r="B298" s="70" t="s">
        <v>759</v>
      </c>
      <c r="C298" s="66">
        <v>200</v>
      </c>
      <c r="D298" s="68" t="s">
        <v>711</v>
      </c>
      <c r="E298" s="105">
        <f>E299</f>
        <v>10000</v>
      </c>
      <c r="F298" s="113">
        <f>F299</f>
        <v>0</v>
      </c>
      <c r="G298" s="105">
        <f t="shared" si="14"/>
        <v>10000</v>
      </c>
      <c r="I298" s="18"/>
    </row>
    <row r="299" spans="2:9" s="17" customFormat="1" ht="34.5" customHeight="1">
      <c r="B299" s="70" t="s">
        <v>758</v>
      </c>
      <c r="C299" s="66">
        <v>200</v>
      </c>
      <c r="D299" s="68" t="s">
        <v>589</v>
      </c>
      <c r="E299" s="105">
        <f t="shared" si="17"/>
        <v>10000</v>
      </c>
      <c r="F299" s="113">
        <f t="shared" si="17"/>
        <v>0</v>
      </c>
      <c r="G299" s="105">
        <f t="shared" si="14"/>
        <v>10000</v>
      </c>
      <c r="I299" s="18"/>
    </row>
    <row r="300" spans="2:9" s="17" customFormat="1" ht="18.75" customHeight="1">
      <c r="B300" s="65" t="s">
        <v>757</v>
      </c>
      <c r="C300" s="66">
        <v>200</v>
      </c>
      <c r="D300" s="68" t="s">
        <v>590</v>
      </c>
      <c r="E300" s="105">
        <v>10000</v>
      </c>
      <c r="F300" s="113"/>
      <c r="G300" s="105">
        <f t="shared" si="14"/>
        <v>10000</v>
      </c>
      <c r="I300" s="18"/>
    </row>
    <row r="301" spans="2:9" s="87" customFormat="1" ht="24" customHeight="1">
      <c r="B301" s="89" t="s">
        <v>141</v>
      </c>
      <c r="C301" s="86">
        <v>200</v>
      </c>
      <c r="D301" s="78" t="s">
        <v>462</v>
      </c>
      <c r="E301" s="108">
        <f aca="true" t="shared" si="18" ref="E301:F306">E302</f>
        <v>1560000</v>
      </c>
      <c r="F301" s="112">
        <f t="shared" si="18"/>
        <v>319182.92</v>
      </c>
      <c r="G301" s="108">
        <f t="shared" si="14"/>
        <v>1240817.08</v>
      </c>
      <c r="I301" s="90"/>
    </row>
    <row r="302" spans="2:9" ht="15.75" customHeight="1">
      <c r="B302" s="65" t="s">
        <v>91</v>
      </c>
      <c r="C302" s="66">
        <v>200</v>
      </c>
      <c r="D302" s="68" t="s">
        <v>463</v>
      </c>
      <c r="E302" s="105">
        <f t="shared" si="18"/>
        <v>1560000</v>
      </c>
      <c r="F302" s="113">
        <f t="shared" si="18"/>
        <v>319182.92</v>
      </c>
      <c r="G302" s="105">
        <f t="shared" si="14"/>
        <v>1240817.08</v>
      </c>
      <c r="I302" s="14"/>
    </row>
    <row r="303" spans="2:9" ht="24" customHeight="1">
      <c r="B303" s="65" t="s">
        <v>12</v>
      </c>
      <c r="C303" s="66">
        <v>200</v>
      </c>
      <c r="D303" s="68" t="s">
        <v>464</v>
      </c>
      <c r="E303" s="105">
        <f t="shared" si="18"/>
        <v>1560000</v>
      </c>
      <c r="F303" s="113">
        <f t="shared" si="18"/>
        <v>319182.92</v>
      </c>
      <c r="G303" s="105">
        <f t="shared" si="14"/>
        <v>1240817.08</v>
      </c>
      <c r="I303" s="14"/>
    </row>
    <row r="304" spans="2:9" ht="22.5" customHeight="1">
      <c r="B304" s="65" t="s">
        <v>712</v>
      </c>
      <c r="C304" s="66">
        <v>200</v>
      </c>
      <c r="D304" s="68" t="s">
        <v>465</v>
      </c>
      <c r="E304" s="105">
        <f>E310+E340</f>
        <v>1560000</v>
      </c>
      <c r="F304" s="113">
        <f>F310+F340</f>
        <v>319182.92</v>
      </c>
      <c r="G304" s="105">
        <f t="shared" si="14"/>
        <v>1240817.08</v>
      </c>
      <c r="I304" s="14"/>
    </row>
    <row r="305" spans="2:9" ht="81.75" customHeight="1">
      <c r="B305" s="65" t="s">
        <v>713</v>
      </c>
      <c r="C305" s="66">
        <v>200</v>
      </c>
      <c r="D305" s="68" t="s">
        <v>466</v>
      </c>
      <c r="E305" s="105">
        <f t="shared" si="18"/>
        <v>1183800</v>
      </c>
      <c r="F305" s="113">
        <f t="shared" si="18"/>
        <v>283930.86</v>
      </c>
      <c r="G305" s="105">
        <f t="shared" si="14"/>
        <v>899869.14</v>
      </c>
      <c r="I305" s="14"/>
    </row>
    <row r="306" spans="2:9" ht="51.75" customHeight="1" hidden="1">
      <c r="B306" s="65" t="s">
        <v>207</v>
      </c>
      <c r="C306" s="66">
        <v>200</v>
      </c>
      <c r="D306" s="68" t="s">
        <v>15</v>
      </c>
      <c r="E306" s="105">
        <f t="shared" si="18"/>
        <v>1183800</v>
      </c>
      <c r="F306" s="113">
        <f t="shared" si="18"/>
        <v>283930.86</v>
      </c>
      <c r="G306" s="105">
        <f t="shared" si="14"/>
        <v>899869.14</v>
      </c>
      <c r="I306" s="14"/>
    </row>
    <row r="307" spans="2:9" ht="36" customHeight="1" hidden="1">
      <c r="B307" s="65" t="s">
        <v>164</v>
      </c>
      <c r="C307" s="66">
        <v>200</v>
      </c>
      <c r="D307" s="68" t="s">
        <v>16</v>
      </c>
      <c r="E307" s="105">
        <f>E310</f>
        <v>1183800</v>
      </c>
      <c r="F307" s="113">
        <f>F310</f>
        <v>283930.86</v>
      </c>
      <c r="G307" s="105">
        <f t="shared" si="14"/>
        <v>899869.14</v>
      </c>
      <c r="I307" s="14"/>
    </row>
    <row r="308" spans="2:9" ht="36" customHeight="1">
      <c r="B308" s="65" t="s">
        <v>207</v>
      </c>
      <c r="C308" s="66">
        <v>200</v>
      </c>
      <c r="D308" s="68" t="s">
        <v>714</v>
      </c>
      <c r="E308" s="105">
        <f>E309</f>
        <v>1183800</v>
      </c>
      <c r="F308" s="113">
        <f>F309</f>
        <v>283930.86</v>
      </c>
      <c r="G308" s="105">
        <f t="shared" si="14"/>
        <v>899869.14</v>
      </c>
      <c r="I308" s="14"/>
    </row>
    <row r="309" spans="2:9" ht="16.5" customHeight="1">
      <c r="B309" s="65" t="s">
        <v>556</v>
      </c>
      <c r="C309" s="66">
        <v>200</v>
      </c>
      <c r="D309" s="68" t="s">
        <v>555</v>
      </c>
      <c r="E309" s="105">
        <f>E310</f>
        <v>1183800</v>
      </c>
      <c r="F309" s="113">
        <f>F310</f>
        <v>283930.86</v>
      </c>
      <c r="G309" s="105">
        <f t="shared" si="14"/>
        <v>899869.14</v>
      </c>
      <c r="I309" s="14"/>
    </row>
    <row r="310" spans="2:9" ht="57" customHeight="1">
      <c r="B310" s="65" t="s">
        <v>208</v>
      </c>
      <c r="C310" s="66">
        <v>200</v>
      </c>
      <c r="D310" s="68" t="s">
        <v>470</v>
      </c>
      <c r="E310" s="105">
        <v>1183800</v>
      </c>
      <c r="F310" s="113">
        <v>283930.86</v>
      </c>
      <c r="G310" s="105">
        <f t="shared" si="14"/>
        <v>899869.14</v>
      </c>
      <c r="I310" s="14"/>
    </row>
    <row r="311" spans="2:9" ht="69.75" customHeight="1" hidden="1">
      <c r="B311" s="65" t="s">
        <v>497</v>
      </c>
      <c r="C311" s="66">
        <v>200</v>
      </c>
      <c r="D311" s="68" t="s">
        <v>498</v>
      </c>
      <c r="E311" s="105">
        <f>E313</f>
        <v>0</v>
      </c>
      <c r="F311" s="113">
        <f>F313</f>
        <v>0</v>
      </c>
      <c r="G311" s="105">
        <f t="shared" si="14"/>
        <v>0</v>
      </c>
      <c r="I311" s="14"/>
    </row>
    <row r="312" spans="2:9" ht="30" customHeight="1" hidden="1">
      <c r="B312" s="65" t="s">
        <v>556</v>
      </c>
      <c r="C312" s="66">
        <v>200</v>
      </c>
      <c r="D312" s="68" t="s">
        <v>557</v>
      </c>
      <c r="E312" s="105">
        <f>E313</f>
        <v>0</v>
      </c>
      <c r="F312" s="113">
        <f>F313</f>
        <v>0</v>
      </c>
      <c r="G312" s="105">
        <f t="shared" si="14"/>
        <v>0</v>
      </c>
      <c r="I312" s="14"/>
    </row>
    <row r="313" spans="2:9" ht="64.5" customHeight="1" hidden="1">
      <c r="B313" s="65" t="s">
        <v>208</v>
      </c>
      <c r="C313" s="66">
        <v>200</v>
      </c>
      <c r="D313" s="68" t="s">
        <v>499</v>
      </c>
      <c r="E313" s="105"/>
      <c r="F313" s="113"/>
      <c r="G313" s="105">
        <f t="shared" si="14"/>
        <v>0</v>
      </c>
      <c r="I313" s="14"/>
    </row>
    <row r="314" spans="2:9" ht="69.75" customHeight="1" hidden="1">
      <c r="B314" s="65" t="s">
        <v>500</v>
      </c>
      <c r="C314" s="66">
        <v>200</v>
      </c>
      <c r="D314" s="68" t="s">
        <v>501</v>
      </c>
      <c r="E314" s="105">
        <f>E316</f>
        <v>0</v>
      </c>
      <c r="F314" s="113">
        <f>F316</f>
        <v>0</v>
      </c>
      <c r="G314" s="105">
        <f t="shared" si="14"/>
        <v>0</v>
      </c>
      <c r="I314" s="14"/>
    </row>
    <row r="315" spans="2:9" ht="27.75" customHeight="1" hidden="1">
      <c r="B315" s="65" t="s">
        <v>556</v>
      </c>
      <c r="C315" s="66">
        <v>200</v>
      </c>
      <c r="D315" s="68" t="s">
        <v>558</v>
      </c>
      <c r="E315" s="105">
        <f>E316</f>
        <v>0</v>
      </c>
      <c r="F315" s="113">
        <f>F316</f>
        <v>0</v>
      </c>
      <c r="G315" s="105">
        <f t="shared" si="14"/>
        <v>0</v>
      </c>
      <c r="I315" s="14"/>
    </row>
    <row r="316" spans="2:9" ht="62.25" customHeight="1" hidden="1">
      <c r="B316" s="65" t="s">
        <v>208</v>
      </c>
      <c r="C316" s="66">
        <v>200</v>
      </c>
      <c r="D316" s="68" t="s">
        <v>502</v>
      </c>
      <c r="E316" s="105"/>
      <c r="F316" s="113"/>
      <c r="G316" s="105">
        <f t="shared" si="14"/>
        <v>0</v>
      </c>
      <c r="I316" s="14"/>
    </row>
    <row r="317" spans="2:9" ht="38.25" customHeight="1" hidden="1">
      <c r="B317" s="65" t="s">
        <v>13</v>
      </c>
      <c r="C317" s="66">
        <v>200</v>
      </c>
      <c r="D317" s="68" t="s">
        <v>467</v>
      </c>
      <c r="E317" s="105">
        <f>E322+E333+E336</f>
        <v>0</v>
      </c>
      <c r="F317" s="113">
        <f>F322+F333+F336</f>
        <v>0</v>
      </c>
      <c r="G317" s="105">
        <f t="shared" si="14"/>
        <v>0</v>
      </c>
      <c r="I317" s="14"/>
    </row>
    <row r="318" spans="2:9" ht="82.5" customHeight="1" hidden="1">
      <c r="B318" s="65" t="s">
        <v>565</v>
      </c>
      <c r="C318" s="66">
        <v>200</v>
      </c>
      <c r="D318" s="68" t="s">
        <v>468</v>
      </c>
      <c r="E318" s="105">
        <f>E319</f>
        <v>0</v>
      </c>
      <c r="F318" s="113">
        <f>F319</f>
        <v>0</v>
      </c>
      <c r="G318" s="105">
        <f t="shared" si="14"/>
        <v>0</v>
      </c>
      <c r="I318" s="14"/>
    </row>
    <row r="319" spans="2:9" ht="33.75" customHeight="1" hidden="1">
      <c r="B319" s="65" t="s">
        <v>207</v>
      </c>
      <c r="C319" s="66">
        <v>200</v>
      </c>
      <c r="D319" s="68" t="s">
        <v>17</v>
      </c>
      <c r="E319" s="105">
        <f>E320</f>
        <v>0</v>
      </c>
      <c r="F319" s="113">
        <f>F320</f>
        <v>0</v>
      </c>
      <c r="G319" s="105">
        <f t="shared" si="14"/>
        <v>0</v>
      </c>
      <c r="I319" s="14"/>
    </row>
    <row r="320" spans="2:9" ht="27.75" customHeight="1" hidden="1">
      <c r="B320" s="65" t="s">
        <v>164</v>
      </c>
      <c r="C320" s="66">
        <v>200</v>
      </c>
      <c r="D320" s="68" t="s">
        <v>209</v>
      </c>
      <c r="E320" s="105">
        <f>E322</f>
        <v>0</v>
      </c>
      <c r="F320" s="113">
        <f>F322</f>
        <v>0</v>
      </c>
      <c r="G320" s="105">
        <f t="shared" si="14"/>
        <v>0</v>
      </c>
      <c r="I320" s="14"/>
    </row>
    <row r="321" spans="2:9" ht="27.75" customHeight="1" hidden="1">
      <c r="B321" s="65" t="s">
        <v>556</v>
      </c>
      <c r="C321" s="66">
        <v>200</v>
      </c>
      <c r="D321" s="68" t="s">
        <v>559</v>
      </c>
      <c r="E321" s="105">
        <f>E322</f>
        <v>0</v>
      </c>
      <c r="F321" s="113">
        <f>F322</f>
        <v>0</v>
      </c>
      <c r="G321" s="105">
        <f t="shared" si="14"/>
        <v>0</v>
      </c>
      <c r="I321" s="14"/>
    </row>
    <row r="322" spans="2:9" ht="62.25" customHeight="1" hidden="1">
      <c r="B322" s="65" t="s">
        <v>208</v>
      </c>
      <c r="C322" s="66">
        <v>200</v>
      </c>
      <c r="D322" s="68" t="s">
        <v>469</v>
      </c>
      <c r="E322" s="105"/>
      <c r="F322" s="113"/>
      <c r="G322" s="105">
        <f t="shared" si="14"/>
        <v>0</v>
      </c>
      <c r="I322" s="14"/>
    </row>
    <row r="323" spans="2:9" ht="21.75" customHeight="1" hidden="1">
      <c r="B323" s="65" t="s">
        <v>210</v>
      </c>
      <c r="C323" s="66">
        <v>200</v>
      </c>
      <c r="D323" s="68" t="s">
        <v>160</v>
      </c>
      <c r="E323" s="105" t="e">
        <f aca="true" t="shared" si="19" ref="E323:F325">E324</f>
        <v>#REF!</v>
      </c>
      <c r="F323" s="113" t="e">
        <f t="shared" si="19"/>
        <v>#REF!</v>
      </c>
      <c r="G323" s="105" t="e">
        <f t="shared" si="14"/>
        <v>#REF!</v>
      </c>
      <c r="I323" s="14"/>
    </row>
    <row r="324" spans="2:9" ht="30" customHeight="1" hidden="1">
      <c r="B324" s="65" t="s">
        <v>211</v>
      </c>
      <c r="C324" s="66">
        <v>200</v>
      </c>
      <c r="D324" s="68" t="s">
        <v>213</v>
      </c>
      <c r="E324" s="105" t="e">
        <f t="shared" si="19"/>
        <v>#REF!</v>
      </c>
      <c r="F324" s="113" t="e">
        <f t="shared" si="19"/>
        <v>#REF!</v>
      </c>
      <c r="G324" s="105" t="e">
        <f t="shared" si="14"/>
        <v>#REF!</v>
      </c>
      <c r="I324" s="14"/>
    </row>
    <row r="325" spans="2:9" ht="140.25" customHeight="1" hidden="1">
      <c r="B325" s="65" t="s">
        <v>212</v>
      </c>
      <c r="C325" s="66">
        <v>200</v>
      </c>
      <c r="D325" s="68" t="s">
        <v>214</v>
      </c>
      <c r="E325" s="105" t="e">
        <f t="shared" si="19"/>
        <v>#REF!</v>
      </c>
      <c r="F325" s="113" t="e">
        <f t="shared" si="19"/>
        <v>#REF!</v>
      </c>
      <c r="G325" s="105" t="e">
        <f t="shared" si="14"/>
        <v>#REF!</v>
      </c>
      <c r="I325" s="14"/>
    </row>
    <row r="326" spans="2:9" ht="57" customHeight="1" hidden="1">
      <c r="B326" s="65" t="s">
        <v>220</v>
      </c>
      <c r="C326" s="66">
        <v>200</v>
      </c>
      <c r="D326" s="68" t="s">
        <v>215</v>
      </c>
      <c r="E326" s="105" t="e">
        <f>E327</f>
        <v>#REF!</v>
      </c>
      <c r="F326" s="113" t="e">
        <f>F329</f>
        <v>#REF!</v>
      </c>
      <c r="G326" s="105" t="e">
        <f t="shared" si="14"/>
        <v>#REF!</v>
      </c>
      <c r="I326" s="14"/>
    </row>
    <row r="327" spans="2:9" ht="48.75" customHeight="1" hidden="1">
      <c r="B327" s="65" t="s">
        <v>221</v>
      </c>
      <c r="C327" s="66">
        <v>200</v>
      </c>
      <c r="D327" s="68" t="s">
        <v>216</v>
      </c>
      <c r="E327" s="105" t="e">
        <f>E328</f>
        <v>#REF!</v>
      </c>
      <c r="F327" s="113" t="e">
        <f>F328</f>
        <v>#REF!</v>
      </c>
      <c r="G327" s="105" t="e">
        <f t="shared" si="14"/>
        <v>#REF!</v>
      </c>
      <c r="I327" s="14"/>
    </row>
    <row r="328" spans="2:9" ht="43.5" customHeight="1" hidden="1">
      <c r="B328" s="65" t="s">
        <v>222</v>
      </c>
      <c r="C328" s="66">
        <v>200</v>
      </c>
      <c r="D328" s="68" t="s">
        <v>217</v>
      </c>
      <c r="E328" s="105" t="e">
        <f>E329</f>
        <v>#REF!</v>
      </c>
      <c r="F328" s="113" t="e">
        <f>F329</f>
        <v>#REF!</v>
      </c>
      <c r="G328" s="105" t="e">
        <f t="shared" si="14"/>
        <v>#REF!</v>
      </c>
      <c r="I328" s="14"/>
    </row>
    <row r="329" spans="2:9" ht="31.5" customHeight="1" hidden="1">
      <c r="B329" s="65" t="s">
        <v>146</v>
      </c>
      <c r="C329" s="66">
        <v>200</v>
      </c>
      <c r="D329" s="68" t="s">
        <v>218</v>
      </c>
      <c r="E329" s="105" t="e">
        <f>E330</f>
        <v>#REF!</v>
      </c>
      <c r="F329" s="113" t="e">
        <f>#REF!</f>
        <v>#REF!</v>
      </c>
      <c r="G329" s="105" t="e">
        <f t="shared" si="14"/>
        <v>#REF!</v>
      </c>
      <c r="I329" s="14"/>
    </row>
    <row r="330" spans="2:9" ht="24" customHeight="1" hidden="1">
      <c r="B330" s="65" t="s">
        <v>144</v>
      </c>
      <c r="C330" s="66">
        <v>200</v>
      </c>
      <c r="D330" s="68" t="s">
        <v>219</v>
      </c>
      <c r="E330" s="105" t="e">
        <f>#REF!</f>
        <v>#REF!</v>
      </c>
      <c r="F330" s="113" t="e">
        <f>#REF!</f>
        <v>#REF!</v>
      </c>
      <c r="G330" s="105" t="e">
        <f t="shared" si="14"/>
        <v>#REF!</v>
      </c>
      <c r="I330" s="14"/>
    </row>
    <row r="331" spans="2:9" ht="78.75" customHeight="1" hidden="1">
      <c r="B331" s="65" t="s">
        <v>507</v>
      </c>
      <c r="C331" s="66">
        <v>200</v>
      </c>
      <c r="D331" s="68" t="s">
        <v>503</v>
      </c>
      <c r="E331" s="105">
        <f>E333</f>
        <v>0</v>
      </c>
      <c r="F331" s="113">
        <f>F333</f>
        <v>0</v>
      </c>
      <c r="G331" s="105">
        <f t="shared" si="14"/>
        <v>0</v>
      </c>
      <c r="I331" s="14"/>
    </row>
    <row r="332" spans="2:9" ht="30.75" customHeight="1" hidden="1">
      <c r="B332" s="65" t="s">
        <v>556</v>
      </c>
      <c r="C332" s="66">
        <v>200</v>
      </c>
      <c r="D332" s="68" t="s">
        <v>560</v>
      </c>
      <c r="E332" s="105">
        <f>E333</f>
        <v>0</v>
      </c>
      <c r="F332" s="113">
        <f>F333</f>
        <v>0</v>
      </c>
      <c r="G332" s="105">
        <f t="shared" si="14"/>
        <v>0</v>
      </c>
      <c r="I332" s="14"/>
    </row>
    <row r="333" spans="2:9" ht="60" customHeight="1" hidden="1">
      <c r="B333" s="65" t="s">
        <v>208</v>
      </c>
      <c r="C333" s="66">
        <v>200</v>
      </c>
      <c r="D333" s="68" t="s">
        <v>504</v>
      </c>
      <c r="E333" s="105"/>
      <c r="F333" s="113"/>
      <c r="G333" s="105">
        <f t="shared" si="14"/>
        <v>0</v>
      </c>
      <c r="I333" s="14"/>
    </row>
    <row r="334" spans="2:9" ht="70.5" customHeight="1" hidden="1">
      <c r="B334" s="65" t="s">
        <v>566</v>
      </c>
      <c r="C334" s="66">
        <v>200</v>
      </c>
      <c r="D334" s="68" t="s">
        <v>505</v>
      </c>
      <c r="E334" s="105">
        <f>E336</f>
        <v>0</v>
      </c>
      <c r="F334" s="113">
        <f>F336</f>
        <v>0</v>
      </c>
      <c r="G334" s="105">
        <f t="shared" si="14"/>
        <v>0</v>
      </c>
      <c r="I334" s="14"/>
    </row>
    <row r="335" spans="2:9" ht="24" customHeight="1" hidden="1">
      <c r="B335" s="65" t="s">
        <v>556</v>
      </c>
      <c r="C335" s="66">
        <v>200</v>
      </c>
      <c r="D335" s="68" t="s">
        <v>561</v>
      </c>
      <c r="E335" s="105">
        <f>E336</f>
        <v>0</v>
      </c>
      <c r="F335" s="113">
        <f>F336</f>
        <v>0</v>
      </c>
      <c r="G335" s="105">
        <f t="shared" si="14"/>
        <v>0</v>
      </c>
      <c r="I335" s="14"/>
    </row>
    <row r="336" spans="2:9" ht="57.75" customHeight="1" hidden="1">
      <c r="B336" s="65" t="s">
        <v>208</v>
      </c>
      <c r="C336" s="66">
        <v>200</v>
      </c>
      <c r="D336" s="68" t="s">
        <v>506</v>
      </c>
      <c r="E336" s="105"/>
      <c r="F336" s="113"/>
      <c r="G336" s="105">
        <f t="shared" si="14"/>
        <v>0</v>
      </c>
      <c r="I336" s="14"/>
    </row>
    <row r="337" spans="2:9" ht="71.25" customHeight="1">
      <c r="B337" s="65" t="s">
        <v>715</v>
      </c>
      <c r="C337" s="66">
        <v>200</v>
      </c>
      <c r="D337" s="68" t="s">
        <v>740</v>
      </c>
      <c r="E337" s="105">
        <f>E339</f>
        <v>376200</v>
      </c>
      <c r="F337" s="113">
        <f>F339</f>
        <v>35252.06</v>
      </c>
      <c r="G337" s="105">
        <f aca="true" t="shared" si="20" ref="G337:G357">E337-F337</f>
        <v>340947.94</v>
      </c>
      <c r="I337" s="14"/>
    </row>
    <row r="338" spans="2:9" ht="36" customHeight="1">
      <c r="B338" s="65" t="s">
        <v>207</v>
      </c>
      <c r="C338" s="66">
        <v>200</v>
      </c>
      <c r="D338" s="68" t="s">
        <v>741</v>
      </c>
      <c r="E338" s="105">
        <f>E339</f>
        <v>376200</v>
      </c>
      <c r="F338" s="113">
        <f>F339</f>
        <v>35252.06</v>
      </c>
      <c r="G338" s="105">
        <f t="shared" si="20"/>
        <v>340947.94</v>
      </c>
      <c r="I338" s="14"/>
    </row>
    <row r="339" spans="2:9" ht="15" customHeight="1">
      <c r="B339" s="65" t="s">
        <v>556</v>
      </c>
      <c r="C339" s="66">
        <v>200</v>
      </c>
      <c r="D339" s="68" t="s">
        <v>742</v>
      </c>
      <c r="E339" s="105">
        <f>E340</f>
        <v>376200</v>
      </c>
      <c r="F339" s="113">
        <f>F340</f>
        <v>35252.06</v>
      </c>
      <c r="G339" s="105">
        <f t="shared" si="20"/>
        <v>340947.94</v>
      </c>
      <c r="I339" s="14"/>
    </row>
    <row r="340" spans="2:9" ht="61.5" customHeight="1">
      <c r="B340" s="70" t="s">
        <v>756</v>
      </c>
      <c r="C340" s="66">
        <v>200</v>
      </c>
      <c r="D340" s="68" t="s">
        <v>743</v>
      </c>
      <c r="E340" s="105">
        <v>376200</v>
      </c>
      <c r="F340" s="113">
        <v>35252.06</v>
      </c>
      <c r="G340" s="105">
        <f t="shared" si="20"/>
        <v>340947.94</v>
      </c>
      <c r="I340" s="14"/>
    </row>
    <row r="341" spans="2:9" s="87" customFormat="1" ht="15.75" customHeight="1">
      <c r="B341" s="74" t="s">
        <v>210</v>
      </c>
      <c r="C341" s="86">
        <v>200</v>
      </c>
      <c r="D341" s="67" t="s">
        <v>755</v>
      </c>
      <c r="E341" s="108">
        <f aca="true" t="shared" si="21" ref="E341:F347">E342</f>
        <v>2236000</v>
      </c>
      <c r="F341" s="112">
        <f t="shared" si="21"/>
        <v>0</v>
      </c>
      <c r="G341" s="108">
        <f t="shared" si="20"/>
        <v>2236000</v>
      </c>
      <c r="I341" s="88"/>
    </row>
    <row r="342" spans="2:9" ht="16.5" customHeight="1">
      <c r="B342" s="65" t="s">
        <v>745</v>
      </c>
      <c r="C342" s="66">
        <v>200</v>
      </c>
      <c r="D342" s="68" t="s">
        <v>744</v>
      </c>
      <c r="E342" s="105">
        <f t="shared" si="21"/>
        <v>2236000</v>
      </c>
      <c r="F342" s="113">
        <f t="shared" si="21"/>
        <v>0</v>
      </c>
      <c r="G342" s="105">
        <f t="shared" si="20"/>
        <v>2236000</v>
      </c>
      <c r="I342" s="14"/>
    </row>
    <row r="343" spans="2:9" ht="38.25" customHeight="1">
      <c r="B343" s="65" t="s">
        <v>5</v>
      </c>
      <c r="C343" s="66">
        <v>200</v>
      </c>
      <c r="D343" s="68" t="s">
        <v>746</v>
      </c>
      <c r="E343" s="105">
        <f t="shared" si="21"/>
        <v>2236000</v>
      </c>
      <c r="F343" s="113">
        <f t="shared" si="21"/>
        <v>0</v>
      </c>
      <c r="G343" s="105">
        <f t="shared" si="20"/>
        <v>2236000</v>
      </c>
      <c r="I343" s="14"/>
    </row>
    <row r="344" spans="2:9" ht="34.5" customHeight="1">
      <c r="B344" s="65" t="s">
        <v>748</v>
      </c>
      <c r="C344" s="66">
        <v>200</v>
      </c>
      <c r="D344" s="68" t="s">
        <v>747</v>
      </c>
      <c r="E344" s="105">
        <f t="shared" si="21"/>
        <v>2236000</v>
      </c>
      <c r="F344" s="113">
        <f t="shared" si="21"/>
        <v>0</v>
      </c>
      <c r="G344" s="105">
        <f t="shared" si="20"/>
        <v>2236000</v>
      </c>
      <c r="I344" s="14"/>
    </row>
    <row r="345" spans="2:9" ht="127.5" customHeight="1">
      <c r="B345" s="65" t="s">
        <v>750</v>
      </c>
      <c r="C345" s="66">
        <v>200</v>
      </c>
      <c r="D345" s="68" t="s">
        <v>749</v>
      </c>
      <c r="E345" s="105">
        <f t="shared" si="21"/>
        <v>2236000</v>
      </c>
      <c r="F345" s="113">
        <f t="shared" si="21"/>
        <v>0</v>
      </c>
      <c r="G345" s="105">
        <f t="shared" si="20"/>
        <v>2236000</v>
      </c>
      <c r="I345" s="14"/>
    </row>
    <row r="346" spans="2:9" ht="23.25" customHeight="1">
      <c r="B346" s="65" t="s">
        <v>220</v>
      </c>
      <c r="C346" s="66">
        <v>200</v>
      </c>
      <c r="D346" s="68" t="s">
        <v>751</v>
      </c>
      <c r="E346" s="105">
        <f t="shared" si="21"/>
        <v>2236000</v>
      </c>
      <c r="F346" s="113">
        <f t="shared" si="21"/>
        <v>0</v>
      </c>
      <c r="G346" s="105">
        <f t="shared" si="20"/>
        <v>2236000</v>
      </c>
      <c r="I346" s="14"/>
    </row>
    <row r="347" spans="2:9" ht="27" customHeight="1">
      <c r="B347" s="65" t="s">
        <v>221</v>
      </c>
      <c r="C347" s="66">
        <v>200</v>
      </c>
      <c r="D347" s="68" t="s">
        <v>752</v>
      </c>
      <c r="E347" s="105">
        <f t="shared" si="21"/>
        <v>2236000</v>
      </c>
      <c r="F347" s="113">
        <f t="shared" si="21"/>
        <v>0</v>
      </c>
      <c r="G347" s="105">
        <f t="shared" si="20"/>
        <v>2236000</v>
      </c>
      <c r="I347" s="14"/>
    </row>
    <row r="348" spans="2:9" ht="24" customHeight="1">
      <c r="B348" s="65" t="s">
        <v>754</v>
      </c>
      <c r="C348" s="66">
        <v>200</v>
      </c>
      <c r="D348" s="68" t="s">
        <v>753</v>
      </c>
      <c r="E348" s="105">
        <v>2236000</v>
      </c>
      <c r="F348" s="113"/>
      <c r="G348" s="105">
        <f t="shared" si="20"/>
        <v>2236000</v>
      </c>
      <c r="I348" s="14"/>
    </row>
    <row r="349" spans="2:9" s="87" customFormat="1" ht="16.5" customHeight="1">
      <c r="B349" s="74" t="s">
        <v>223</v>
      </c>
      <c r="C349" s="86">
        <v>200</v>
      </c>
      <c r="D349" s="67" t="s">
        <v>471</v>
      </c>
      <c r="E349" s="108">
        <f>E350</f>
        <v>10000</v>
      </c>
      <c r="F349" s="112">
        <f>F350</f>
        <v>0</v>
      </c>
      <c r="G349" s="105">
        <f t="shared" si="20"/>
        <v>10000</v>
      </c>
      <c r="I349" s="88"/>
    </row>
    <row r="350" spans="2:9" ht="21" customHeight="1">
      <c r="B350" s="65" t="s">
        <v>224</v>
      </c>
      <c r="C350" s="66">
        <v>200</v>
      </c>
      <c r="D350" s="68" t="s">
        <v>472</v>
      </c>
      <c r="E350" s="105">
        <f>E353</f>
        <v>10000</v>
      </c>
      <c r="F350" s="113">
        <f>F353</f>
        <v>0</v>
      </c>
      <c r="G350" s="105">
        <f t="shared" si="20"/>
        <v>10000</v>
      </c>
      <c r="I350" s="14"/>
    </row>
    <row r="351" spans="2:9" ht="42" customHeight="1">
      <c r="B351" s="65" t="s">
        <v>14</v>
      </c>
      <c r="C351" s="66">
        <v>200</v>
      </c>
      <c r="D351" s="68" t="s">
        <v>473</v>
      </c>
      <c r="E351" s="105">
        <f>E352</f>
        <v>10000</v>
      </c>
      <c r="F351" s="113">
        <f>F352</f>
        <v>0</v>
      </c>
      <c r="G351" s="105">
        <f t="shared" si="20"/>
        <v>10000</v>
      </c>
      <c r="I351" s="14"/>
    </row>
    <row r="352" spans="2:9" ht="22.5" customHeight="1">
      <c r="B352" s="65" t="s">
        <v>716</v>
      </c>
      <c r="C352" s="66">
        <v>200</v>
      </c>
      <c r="D352" s="68" t="s">
        <v>474</v>
      </c>
      <c r="E352" s="105">
        <f>E353</f>
        <v>10000</v>
      </c>
      <c r="F352" s="113">
        <f>F353</f>
        <v>0</v>
      </c>
      <c r="G352" s="105">
        <f t="shared" si="20"/>
        <v>10000</v>
      </c>
      <c r="I352" s="14"/>
    </row>
    <row r="353" spans="2:9" ht="69.75" customHeight="1">
      <c r="B353" s="93" t="s">
        <v>723</v>
      </c>
      <c r="C353" s="66">
        <v>200</v>
      </c>
      <c r="D353" s="68" t="s">
        <v>475</v>
      </c>
      <c r="E353" s="105">
        <f>E357</f>
        <v>10000</v>
      </c>
      <c r="F353" s="113">
        <f>F357</f>
        <v>0</v>
      </c>
      <c r="G353" s="105">
        <f t="shared" si="20"/>
        <v>10000</v>
      </c>
      <c r="I353" s="14"/>
    </row>
    <row r="354" spans="2:9" ht="8.25" customHeight="1" hidden="1">
      <c r="B354" s="65" t="s">
        <v>225</v>
      </c>
      <c r="C354" s="66">
        <v>200</v>
      </c>
      <c r="D354" s="68" t="s">
        <v>18</v>
      </c>
      <c r="E354" s="105" t="e">
        <f>#REF!</f>
        <v>#REF!</v>
      </c>
      <c r="F354" s="113" t="e">
        <f>#REF!</f>
        <v>#REF!</v>
      </c>
      <c r="G354" s="105" t="e">
        <f t="shared" si="20"/>
        <v>#REF!</v>
      </c>
      <c r="I354" s="14"/>
    </row>
    <row r="355" spans="2:9" ht="24" customHeight="1">
      <c r="B355" s="65" t="s">
        <v>719</v>
      </c>
      <c r="C355" s="66">
        <v>200</v>
      </c>
      <c r="D355" s="68" t="s">
        <v>717</v>
      </c>
      <c r="E355" s="105">
        <f>E356</f>
        <v>10000</v>
      </c>
      <c r="F355" s="113">
        <f>F356</f>
        <v>0</v>
      </c>
      <c r="G355" s="105">
        <f t="shared" si="20"/>
        <v>10000</v>
      </c>
      <c r="I355" s="14"/>
    </row>
    <row r="356" spans="2:9" ht="36" customHeight="1">
      <c r="B356" s="65" t="s">
        <v>189</v>
      </c>
      <c r="C356" s="66">
        <v>200</v>
      </c>
      <c r="D356" s="68" t="s">
        <v>562</v>
      </c>
      <c r="E356" s="105">
        <f>E357</f>
        <v>10000</v>
      </c>
      <c r="F356" s="113">
        <f>F357</f>
        <v>0</v>
      </c>
      <c r="G356" s="105">
        <f t="shared" si="20"/>
        <v>10000</v>
      </c>
      <c r="I356" s="14"/>
    </row>
    <row r="357" spans="2:9" ht="21" customHeight="1">
      <c r="B357" s="65" t="s">
        <v>757</v>
      </c>
      <c r="C357" s="66">
        <v>200</v>
      </c>
      <c r="D357" s="68" t="s">
        <v>476</v>
      </c>
      <c r="E357" s="105">
        <v>10000</v>
      </c>
      <c r="F357" s="113"/>
      <c r="G357" s="105">
        <f t="shared" si="20"/>
        <v>10000</v>
      </c>
      <c r="I357" s="14"/>
    </row>
    <row r="358" spans="2:9" ht="24" customHeight="1">
      <c r="B358" s="79" t="s">
        <v>116</v>
      </c>
      <c r="C358" s="66">
        <v>450</v>
      </c>
      <c r="D358" s="68" t="s">
        <v>105</v>
      </c>
      <c r="E358" s="105">
        <f>Доходы!D14-Расходы!E4</f>
        <v>0</v>
      </c>
      <c r="F358" s="105">
        <f>Доходы!E14-Расходы!F4</f>
        <v>541501.9500000002</v>
      </c>
      <c r="G358" s="105" t="s">
        <v>105</v>
      </c>
      <c r="I358" s="14"/>
    </row>
    <row r="359" ht="11.25">
      <c r="D359" s="11"/>
    </row>
    <row r="360" ht="11.25">
      <c r="D360" s="11"/>
    </row>
    <row r="361" ht="11.25">
      <c r="D361" s="11"/>
    </row>
    <row r="362" ht="11.25">
      <c r="D362" s="11"/>
    </row>
    <row r="363" ht="11.25">
      <c r="D363" s="11"/>
    </row>
    <row r="364" ht="11.25">
      <c r="D364" s="11"/>
    </row>
  </sheetData>
  <sheetProtection/>
  <mergeCells count="1">
    <mergeCell ref="B1:G1"/>
  </mergeCells>
  <printOptions/>
  <pageMargins left="0.5905511811023623" right="0" top="0.3937007874015748" bottom="0.3937007874015748" header="0" footer="0"/>
  <pageSetup horizontalDpi="600" verticalDpi="600" orientation="portrait" paperSize="9" scale="76" r:id="rId1"/>
  <rowBreaks count="7" manualBreakCount="7">
    <brk id="38" min="1" max="6" man="1"/>
    <brk id="104" min="1" max="6" man="1"/>
    <brk id="167" min="1" max="6" man="1"/>
    <brk id="199" min="1" max="6" man="1"/>
    <brk id="249" min="1" max="6" man="1"/>
    <brk id="278" min="1" max="6" man="1"/>
    <brk id="337"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1">
      <selection activeCell="BO53" sqref="BO53"/>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34" t="s">
        <v>100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row>
    <row r="3" spans="1:108" s="34" customFormat="1" ht="56.25" customHeight="1">
      <c r="A3" s="135" t="s">
        <v>49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6" t="s">
        <v>101</v>
      </c>
      <c r="AC3" s="135"/>
      <c r="AD3" s="135"/>
      <c r="AE3" s="135"/>
      <c r="AF3" s="135"/>
      <c r="AG3" s="135"/>
      <c r="AH3" s="135" t="s">
        <v>102</v>
      </c>
      <c r="AI3" s="135"/>
      <c r="AJ3" s="135"/>
      <c r="AK3" s="135"/>
      <c r="AL3" s="135"/>
      <c r="AM3" s="135"/>
      <c r="AN3" s="135"/>
      <c r="AO3" s="135"/>
      <c r="AP3" s="135"/>
      <c r="AQ3" s="135"/>
      <c r="AR3" s="135"/>
      <c r="AS3" s="135"/>
      <c r="AT3" s="135"/>
      <c r="AU3" s="135"/>
      <c r="AV3" s="135"/>
      <c r="AW3" s="135"/>
      <c r="AX3" s="135"/>
      <c r="AY3" s="135"/>
      <c r="AZ3" s="135"/>
      <c r="BA3" s="135"/>
      <c r="BB3" s="135"/>
      <c r="BC3" s="135" t="s">
        <v>103</v>
      </c>
      <c r="BD3" s="135"/>
      <c r="BE3" s="135"/>
      <c r="BF3" s="135"/>
      <c r="BG3" s="135"/>
      <c r="BH3" s="135"/>
      <c r="BI3" s="135"/>
      <c r="BJ3" s="135"/>
      <c r="BK3" s="135"/>
      <c r="BL3" s="135"/>
      <c r="BM3" s="135"/>
      <c r="BN3" s="135"/>
      <c r="BO3" s="135"/>
      <c r="BP3" s="135"/>
      <c r="BQ3" s="135"/>
      <c r="BR3" s="135"/>
      <c r="BS3" s="135"/>
      <c r="BT3" s="135"/>
      <c r="BU3" s="135"/>
      <c r="BV3" s="135"/>
      <c r="BW3" s="135"/>
      <c r="BX3" s="135"/>
      <c r="BY3" s="135" t="s">
        <v>52</v>
      </c>
      <c r="BZ3" s="135"/>
      <c r="CA3" s="135"/>
      <c r="CB3" s="135"/>
      <c r="CC3" s="135"/>
      <c r="CD3" s="135"/>
      <c r="CE3" s="135"/>
      <c r="CF3" s="135"/>
      <c r="CG3" s="135"/>
      <c r="CH3" s="135"/>
      <c r="CI3" s="135"/>
      <c r="CJ3" s="135"/>
      <c r="CK3" s="135"/>
      <c r="CL3" s="135"/>
      <c r="CM3" s="135"/>
      <c r="CN3" s="135"/>
      <c r="CO3" s="135" t="s">
        <v>78</v>
      </c>
      <c r="CP3" s="135"/>
      <c r="CQ3" s="135"/>
      <c r="CR3" s="135"/>
      <c r="CS3" s="135"/>
      <c r="CT3" s="135"/>
      <c r="CU3" s="135"/>
      <c r="CV3" s="135"/>
      <c r="CW3" s="135"/>
      <c r="CX3" s="135"/>
      <c r="CY3" s="135"/>
      <c r="CZ3" s="135"/>
      <c r="DA3" s="135"/>
      <c r="DB3" s="135"/>
      <c r="DC3" s="135"/>
      <c r="DD3" s="135"/>
    </row>
    <row r="4" spans="1:108" s="33" customFormat="1" ht="12" customHeight="1" thickBot="1">
      <c r="A4" s="146">
        <v>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7">
        <v>2</v>
      </c>
      <c r="AC4" s="148"/>
      <c r="AD4" s="148"/>
      <c r="AE4" s="148"/>
      <c r="AF4" s="148"/>
      <c r="AG4" s="148"/>
      <c r="AH4" s="148">
        <v>3</v>
      </c>
      <c r="AI4" s="148"/>
      <c r="AJ4" s="148"/>
      <c r="AK4" s="148"/>
      <c r="AL4" s="148"/>
      <c r="AM4" s="148"/>
      <c r="AN4" s="148"/>
      <c r="AO4" s="148"/>
      <c r="AP4" s="148"/>
      <c r="AQ4" s="148"/>
      <c r="AR4" s="148"/>
      <c r="AS4" s="148"/>
      <c r="AT4" s="148"/>
      <c r="AU4" s="148"/>
      <c r="AV4" s="148"/>
      <c r="AW4" s="148"/>
      <c r="AX4" s="148"/>
      <c r="AY4" s="148"/>
      <c r="AZ4" s="148"/>
      <c r="BA4" s="148"/>
      <c r="BB4" s="148"/>
      <c r="BC4" s="148">
        <v>4</v>
      </c>
      <c r="BD4" s="148"/>
      <c r="BE4" s="148"/>
      <c r="BF4" s="148"/>
      <c r="BG4" s="148"/>
      <c r="BH4" s="148"/>
      <c r="BI4" s="148"/>
      <c r="BJ4" s="148"/>
      <c r="BK4" s="148"/>
      <c r="BL4" s="148"/>
      <c r="BM4" s="148"/>
      <c r="BN4" s="148"/>
      <c r="BO4" s="148"/>
      <c r="BP4" s="148"/>
      <c r="BQ4" s="148"/>
      <c r="BR4" s="148"/>
      <c r="BS4" s="148"/>
      <c r="BT4" s="148"/>
      <c r="BU4" s="148"/>
      <c r="BV4" s="148"/>
      <c r="BW4" s="148"/>
      <c r="BX4" s="148"/>
      <c r="BY4" s="148">
        <v>5</v>
      </c>
      <c r="BZ4" s="148"/>
      <c r="CA4" s="148"/>
      <c r="CB4" s="148"/>
      <c r="CC4" s="148"/>
      <c r="CD4" s="148"/>
      <c r="CE4" s="148"/>
      <c r="CF4" s="148"/>
      <c r="CG4" s="148"/>
      <c r="CH4" s="148"/>
      <c r="CI4" s="148"/>
      <c r="CJ4" s="148"/>
      <c r="CK4" s="148"/>
      <c r="CL4" s="148"/>
      <c r="CM4" s="148"/>
      <c r="CN4" s="148"/>
      <c r="CO4" s="137">
        <v>6</v>
      </c>
      <c r="CP4" s="137"/>
      <c r="CQ4" s="137"/>
      <c r="CR4" s="137"/>
      <c r="CS4" s="137"/>
      <c r="CT4" s="137"/>
      <c r="CU4" s="137"/>
      <c r="CV4" s="137"/>
      <c r="CW4" s="137"/>
      <c r="CX4" s="137"/>
      <c r="CY4" s="137"/>
      <c r="CZ4" s="137"/>
      <c r="DA4" s="137"/>
      <c r="DB4" s="137"/>
      <c r="DC4" s="137"/>
      <c r="DD4" s="137"/>
    </row>
    <row r="5" spans="1:108" s="32" customFormat="1" ht="23.25" customHeight="1">
      <c r="A5" s="138" t="s">
        <v>75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40"/>
      <c r="AB5" s="141" t="s">
        <v>104</v>
      </c>
      <c r="AC5" s="142"/>
      <c r="AD5" s="142"/>
      <c r="AE5" s="142"/>
      <c r="AF5" s="142"/>
      <c r="AG5" s="142"/>
      <c r="AH5" s="142" t="s">
        <v>105</v>
      </c>
      <c r="AI5" s="142"/>
      <c r="AJ5" s="142"/>
      <c r="AK5" s="142"/>
      <c r="AL5" s="142"/>
      <c r="AM5" s="142"/>
      <c r="AN5" s="142"/>
      <c r="AO5" s="142"/>
      <c r="AP5" s="142"/>
      <c r="AQ5" s="142"/>
      <c r="AR5" s="142"/>
      <c r="AS5" s="142"/>
      <c r="AT5" s="142"/>
      <c r="AU5" s="142"/>
      <c r="AV5" s="142"/>
      <c r="AW5" s="142"/>
      <c r="AX5" s="142"/>
      <c r="AY5" s="142"/>
      <c r="AZ5" s="142"/>
      <c r="BA5" s="142"/>
      <c r="BB5" s="142"/>
      <c r="BC5" s="143">
        <f>BC22</f>
        <v>0</v>
      </c>
      <c r="BD5" s="143"/>
      <c r="BE5" s="143"/>
      <c r="BF5" s="143"/>
      <c r="BG5" s="143"/>
      <c r="BH5" s="143"/>
      <c r="BI5" s="143"/>
      <c r="BJ5" s="143"/>
      <c r="BK5" s="143"/>
      <c r="BL5" s="143"/>
      <c r="BM5" s="143"/>
      <c r="BN5" s="143"/>
      <c r="BO5" s="143"/>
      <c r="BP5" s="143"/>
      <c r="BQ5" s="143"/>
      <c r="BR5" s="143"/>
      <c r="BS5" s="143"/>
      <c r="BT5" s="143"/>
      <c r="BU5" s="143"/>
      <c r="BV5" s="143"/>
      <c r="BW5" s="143"/>
      <c r="BX5" s="143"/>
      <c r="BY5" s="143">
        <f>-Расходы!F358</f>
        <v>-541501.9500000002</v>
      </c>
      <c r="BZ5" s="143"/>
      <c r="CA5" s="143"/>
      <c r="CB5" s="143"/>
      <c r="CC5" s="143"/>
      <c r="CD5" s="143"/>
      <c r="CE5" s="143"/>
      <c r="CF5" s="143"/>
      <c r="CG5" s="143"/>
      <c r="CH5" s="143"/>
      <c r="CI5" s="143"/>
      <c r="CJ5" s="143"/>
      <c r="CK5" s="143"/>
      <c r="CL5" s="143"/>
      <c r="CM5" s="143"/>
      <c r="CN5" s="143"/>
      <c r="CO5" s="143">
        <f>BC5-BY5</f>
        <v>541501.9500000002</v>
      </c>
      <c r="CP5" s="144"/>
      <c r="CQ5" s="144"/>
      <c r="CR5" s="144"/>
      <c r="CS5" s="144"/>
      <c r="CT5" s="144"/>
      <c r="CU5" s="144"/>
      <c r="CV5" s="144"/>
      <c r="CW5" s="144"/>
      <c r="CX5" s="144"/>
      <c r="CY5" s="144"/>
      <c r="CZ5" s="144"/>
      <c r="DA5" s="144"/>
      <c r="DB5" s="144"/>
      <c r="DC5" s="144"/>
      <c r="DD5" s="145"/>
    </row>
    <row r="6" spans="1:108" s="32" customFormat="1" ht="13.5" customHeight="1">
      <c r="A6" s="149" t="s">
        <v>106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1"/>
      <c r="AB6" s="155" t="s">
        <v>107</v>
      </c>
      <c r="AC6" s="155"/>
      <c r="AD6" s="155"/>
      <c r="AE6" s="155"/>
      <c r="AF6" s="155"/>
      <c r="AG6" s="156"/>
      <c r="AH6" s="168" t="s">
        <v>105</v>
      </c>
      <c r="AI6" s="155"/>
      <c r="AJ6" s="155"/>
      <c r="AK6" s="155"/>
      <c r="AL6" s="155"/>
      <c r="AM6" s="155"/>
      <c r="AN6" s="155"/>
      <c r="AO6" s="155"/>
      <c r="AP6" s="155"/>
      <c r="AQ6" s="155"/>
      <c r="AR6" s="155"/>
      <c r="AS6" s="155"/>
      <c r="AT6" s="155"/>
      <c r="AU6" s="155"/>
      <c r="AV6" s="155"/>
      <c r="AW6" s="155"/>
      <c r="AX6" s="155"/>
      <c r="AY6" s="155"/>
      <c r="AZ6" s="155"/>
      <c r="BA6" s="155"/>
      <c r="BB6" s="156"/>
      <c r="BC6" s="162" t="s">
        <v>139</v>
      </c>
      <c r="BD6" s="163"/>
      <c r="BE6" s="163"/>
      <c r="BF6" s="163"/>
      <c r="BG6" s="163"/>
      <c r="BH6" s="163"/>
      <c r="BI6" s="163"/>
      <c r="BJ6" s="163"/>
      <c r="BK6" s="163"/>
      <c r="BL6" s="163"/>
      <c r="BM6" s="163"/>
      <c r="BN6" s="163"/>
      <c r="BO6" s="163"/>
      <c r="BP6" s="163"/>
      <c r="BQ6" s="163"/>
      <c r="BR6" s="163"/>
      <c r="BS6" s="163"/>
      <c r="BT6" s="163"/>
      <c r="BU6" s="163"/>
      <c r="BV6" s="163"/>
      <c r="BW6" s="163"/>
      <c r="BX6" s="164"/>
      <c r="BY6" s="162" t="s">
        <v>139</v>
      </c>
      <c r="BZ6" s="163"/>
      <c r="CA6" s="163"/>
      <c r="CB6" s="163"/>
      <c r="CC6" s="163"/>
      <c r="CD6" s="163"/>
      <c r="CE6" s="163"/>
      <c r="CF6" s="163"/>
      <c r="CG6" s="163"/>
      <c r="CH6" s="163"/>
      <c r="CI6" s="163"/>
      <c r="CJ6" s="163"/>
      <c r="CK6" s="163"/>
      <c r="CL6" s="163"/>
      <c r="CM6" s="163"/>
      <c r="CN6" s="164"/>
      <c r="CO6" s="170" t="s">
        <v>139</v>
      </c>
      <c r="CP6" s="171"/>
      <c r="CQ6" s="171"/>
      <c r="CR6" s="171"/>
      <c r="CS6" s="171"/>
      <c r="CT6" s="171"/>
      <c r="CU6" s="171"/>
      <c r="CV6" s="171"/>
      <c r="CW6" s="171"/>
      <c r="CX6" s="171"/>
      <c r="CY6" s="171"/>
      <c r="CZ6" s="171"/>
      <c r="DA6" s="171"/>
      <c r="DB6" s="171"/>
      <c r="DC6" s="171"/>
      <c r="DD6" s="172"/>
    </row>
    <row r="7" spans="1:108" ht="23.25" customHeight="1">
      <c r="A7" s="159" t="s">
        <v>108</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1"/>
      <c r="AB7" s="157"/>
      <c r="AC7" s="157"/>
      <c r="AD7" s="157"/>
      <c r="AE7" s="157"/>
      <c r="AF7" s="157"/>
      <c r="AG7" s="158"/>
      <c r="AH7" s="169"/>
      <c r="AI7" s="157"/>
      <c r="AJ7" s="157"/>
      <c r="AK7" s="157"/>
      <c r="AL7" s="157"/>
      <c r="AM7" s="157"/>
      <c r="AN7" s="157"/>
      <c r="AO7" s="157"/>
      <c r="AP7" s="157"/>
      <c r="AQ7" s="157"/>
      <c r="AR7" s="157"/>
      <c r="AS7" s="157"/>
      <c r="AT7" s="157"/>
      <c r="AU7" s="157"/>
      <c r="AV7" s="157"/>
      <c r="AW7" s="157"/>
      <c r="AX7" s="157"/>
      <c r="AY7" s="157"/>
      <c r="AZ7" s="157"/>
      <c r="BA7" s="157"/>
      <c r="BB7" s="158"/>
      <c r="BC7" s="165"/>
      <c r="BD7" s="166"/>
      <c r="BE7" s="166"/>
      <c r="BF7" s="166"/>
      <c r="BG7" s="166"/>
      <c r="BH7" s="166"/>
      <c r="BI7" s="166"/>
      <c r="BJ7" s="166"/>
      <c r="BK7" s="166"/>
      <c r="BL7" s="166"/>
      <c r="BM7" s="166"/>
      <c r="BN7" s="166"/>
      <c r="BO7" s="166"/>
      <c r="BP7" s="166"/>
      <c r="BQ7" s="166"/>
      <c r="BR7" s="166"/>
      <c r="BS7" s="166"/>
      <c r="BT7" s="166"/>
      <c r="BU7" s="166"/>
      <c r="BV7" s="166"/>
      <c r="BW7" s="166"/>
      <c r="BX7" s="167"/>
      <c r="BY7" s="165"/>
      <c r="BZ7" s="166"/>
      <c r="CA7" s="166"/>
      <c r="CB7" s="166"/>
      <c r="CC7" s="166"/>
      <c r="CD7" s="166"/>
      <c r="CE7" s="166"/>
      <c r="CF7" s="166"/>
      <c r="CG7" s="166"/>
      <c r="CH7" s="166"/>
      <c r="CI7" s="166"/>
      <c r="CJ7" s="166"/>
      <c r="CK7" s="166"/>
      <c r="CL7" s="166"/>
      <c r="CM7" s="166"/>
      <c r="CN7" s="167"/>
      <c r="CO7" s="173"/>
      <c r="CP7" s="174"/>
      <c r="CQ7" s="174"/>
      <c r="CR7" s="174"/>
      <c r="CS7" s="174"/>
      <c r="CT7" s="174"/>
      <c r="CU7" s="174"/>
      <c r="CV7" s="174"/>
      <c r="CW7" s="174"/>
      <c r="CX7" s="174"/>
      <c r="CY7" s="174"/>
      <c r="CZ7" s="174"/>
      <c r="DA7" s="174"/>
      <c r="DB7" s="174"/>
      <c r="DC7" s="174"/>
      <c r="DD7" s="175"/>
    </row>
    <row r="8" spans="1:108" ht="13.5" customHeight="1">
      <c r="A8" s="152" t="s">
        <v>109</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4"/>
      <c r="AB8" s="155"/>
      <c r="AC8" s="155"/>
      <c r="AD8" s="155"/>
      <c r="AE8" s="155"/>
      <c r="AF8" s="155"/>
      <c r="AG8" s="156"/>
      <c r="AH8" s="168"/>
      <c r="AI8" s="155"/>
      <c r="AJ8" s="155"/>
      <c r="AK8" s="155"/>
      <c r="AL8" s="155"/>
      <c r="AM8" s="155"/>
      <c r="AN8" s="155"/>
      <c r="AO8" s="155"/>
      <c r="AP8" s="155"/>
      <c r="AQ8" s="155"/>
      <c r="AR8" s="155"/>
      <c r="AS8" s="155"/>
      <c r="AT8" s="155"/>
      <c r="AU8" s="155"/>
      <c r="AV8" s="155"/>
      <c r="AW8" s="155"/>
      <c r="AX8" s="155"/>
      <c r="AY8" s="155"/>
      <c r="AZ8" s="155"/>
      <c r="BA8" s="155"/>
      <c r="BB8" s="156"/>
      <c r="BC8" s="162" t="s">
        <v>139</v>
      </c>
      <c r="BD8" s="163"/>
      <c r="BE8" s="163"/>
      <c r="BF8" s="163"/>
      <c r="BG8" s="163"/>
      <c r="BH8" s="163"/>
      <c r="BI8" s="163"/>
      <c r="BJ8" s="163"/>
      <c r="BK8" s="163"/>
      <c r="BL8" s="163"/>
      <c r="BM8" s="163"/>
      <c r="BN8" s="163"/>
      <c r="BO8" s="163"/>
      <c r="BP8" s="163"/>
      <c r="BQ8" s="163"/>
      <c r="BR8" s="163"/>
      <c r="BS8" s="163"/>
      <c r="BT8" s="163"/>
      <c r="BU8" s="163"/>
      <c r="BV8" s="163"/>
      <c r="BW8" s="163"/>
      <c r="BX8" s="164"/>
      <c r="BY8" s="162" t="s">
        <v>139</v>
      </c>
      <c r="BZ8" s="163"/>
      <c r="CA8" s="163"/>
      <c r="CB8" s="163"/>
      <c r="CC8" s="163"/>
      <c r="CD8" s="163"/>
      <c r="CE8" s="163"/>
      <c r="CF8" s="163"/>
      <c r="CG8" s="163"/>
      <c r="CH8" s="163"/>
      <c r="CI8" s="163"/>
      <c r="CJ8" s="163"/>
      <c r="CK8" s="163"/>
      <c r="CL8" s="163"/>
      <c r="CM8" s="163"/>
      <c r="CN8" s="164"/>
      <c r="CO8" s="170" t="s">
        <v>139</v>
      </c>
      <c r="CP8" s="171"/>
      <c r="CQ8" s="171"/>
      <c r="CR8" s="171"/>
      <c r="CS8" s="171"/>
      <c r="CT8" s="171"/>
      <c r="CU8" s="171"/>
      <c r="CV8" s="171"/>
      <c r="CW8" s="171"/>
      <c r="CX8" s="171"/>
      <c r="CY8" s="171"/>
      <c r="CZ8" s="171"/>
      <c r="DA8" s="171"/>
      <c r="DB8" s="171"/>
      <c r="DC8" s="171"/>
      <c r="DD8" s="172"/>
    </row>
    <row r="9" spans="1:108" ht="13.5" customHeight="1">
      <c r="A9" s="13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3"/>
      <c r="AB9" s="157"/>
      <c r="AC9" s="157"/>
      <c r="AD9" s="157"/>
      <c r="AE9" s="157"/>
      <c r="AF9" s="157"/>
      <c r="AG9" s="158"/>
      <c r="AH9" s="169"/>
      <c r="AI9" s="157"/>
      <c r="AJ9" s="157"/>
      <c r="AK9" s="157"/>
      <c r="AL9" s="157"/>
      <c r="AM9" s="157"/>
      <c r="AN9" s="157"/>
      <c r="AO9" s="157"/>
      <c r="AP9" s="157"/>
      <c r="AQ9" s="157"/>
      <c r="AR9" s="157"/>
      <c r="AS9" s="157"/>
      <c r="AT9" s="157"/>
      <c r="AU9" s="157"/>
      <c r="AV9" s="157"/>
      <c r="AW9" s="157"/>
      <c r="AX9" s="157"/>
      <c r="AY9" s="157"/>
      <c r="AZ9" s="157"/>
      <c r="BA9" s="157"/>
      <c r="BB9" s="158"/>
      <c r="BC9" s="165"/>
      <c r="BD9" s="166"/>
      <c r="BE9" s="166"/>
      <c r="BF9" s="166"/>
      <c r="BG9" s="166"/>
      <c r="BH9" s="166"/>
      <c r="BI9" s="166"/>
      <c r="BJ9" s="166"/>
      <c r="BK9" s="166"/>
      <c r="BL9" s="166"/>
      <c r="BM9" s="166"/>
      <c r="BN9" s="166"/>
      <c r="BO9" s="166"/>
      <c r="BP9" s="166"/>
      <c r="BQ9" s="166"/>
      <c r="BR9" s="166"/>
      <c r="BS9" s="166"/>
      <c r="BT9" s="166"/>
      <c r="BU9" s="166"/>
      <c r="BV9" s="166"/>
      <c r="BW9" s="166"/>
      <c r="BX9" s="167"/>
      <c r="BY9" s="165"/>
      <c r="BZ9" s="166"/>
      <c r="CA9" s="166"/>
      <c r="CB9" s="166"/>
      <c r="CC9" s="166"/>
      <c r="CD9" s="166"/>
      <c r="CE9" s="166"/>
      <c r="CF9" s="166"/>
      <c r="CG9" s="166"/>
      <c r="CH9" s="166"/>
      <c r="CI9" s="166"/>
      <c r="CJ9" s="166"/>
      <c r="CK9" s="166"/>
      <c r="CL9" s="166"/>
      <c r="CM9" s="166"/>
      <c r="CN9" s="167"/>
      <c r="CO9" s="173"/>
      <c r="CP9" s="174"/>
      <c r="CQ9" s="174"/>
      <c r="CR9" s="174"/>
      <c r="CS9" s="174"/>
      <c r="CT9" s="174"/>
      <c r="CU9" s="174"/>
      <c r="CV9" s="174"/>
      <c r="CW9" s="174"/>
      <c r="CX9" s="174"/>
      <c r="CY9" s="174"/>
      <c r="CZ9" s="174"/>
      <c r="DA9" s="174"/>
      <c r="DB9" s="174"/>
      <c r="DC9" s="174"/>
      <c r="DD9" s="175"/>
    </row>
    <row r="10" spans="1:108" ht="13.5" customHeight="1" hidden="1" thickBo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3"/>
      <c r="AB10" s="129"/>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7"/>
      <c r="CP10" s="177"/>
      <c r="CQ10" s="177"/>
      <c r="CR10" s="177"/>
      <c r="CS10" s="177"/>
      <c r="CT10" s="177"/>
      <c r="CU10" s="177"/>
      <c r="CV10" s="177"/>
      <c r="CW10" s="177"/>
      <c r="CX10" s="177"/>
      <c r="CY10" s="177"/>
      <c r="CZ10" s="177"/>
      <c r="DA10" s="177"/>
      <c r="DB10" s="177"/>
      <c r="DC10" s="177"/>
      <c r="DD10" s="178"/>
    </row>
    <row r="11" spans="1:108" ht="13.5" customHeight="1" hidden="1" thickBot="1">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3"/>
      <c r="AB11" s="129"/>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7"/>
      <c r="CP11" s="177"/>
      <c r="CQ11" s="177"/>
      <c r="CR11" s="177"/>
      <c r="CS11" s="177"/>
      <c r="CT11" s="177"/>
      <c r="CU11" s="177"/>
      <c r="CV11" s="177"/>
      <c r="CW11" s="177"/>
      <c r="CX11" s="177"/>
      <c r="CY11" s="177"/>
      <c r="CZ11" s="177"/>
      <c r="DA11" s="177"/>
      <c r="DB11" s="177"/>
      <c r="DC11" s="177"/>
      <c r="DD11" s="178"/>
    </row>
    <row r="12" spans="1:108" ht="13.5" customHeight="1" hidden="1" thickBot="1">
      <c r="A12" s="13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3"/>
      <c r="AB12" s="129"/>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7"/>
      <c r="CP12" s="177"/>
      <c r="CQ12" s="177"/>
      <c r="CR12" s="177"/>
      <c r="CS12" s="177"/>
      <c r="CT12" s="177"/>
      <c r="CU12" s="177"/>
      <c r="CV12" s="177"/>
      <c r="CW12" s="177"/>
      <c r="CX12" s="177"/>
      <c r="CY12" s="177"/>
      <c r="CZ12" s="177"/>
      <c r="DA12" s="177"/>
      <c r="DB12" s="177"/>
      <c r="DC12" s="177"/>
      <c r="DD12" s="178"/>
    </row>
    <row r="13" spans="1:108" ht="13.5" customHeight="1" hidden="1" thickBot="1">
      <c r="A13" s="13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3"/>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7"/>
      <c r="CP13" s="177"/>
      <c r="CQ13" s="177"/>
      <c r="CR13" s="177"/>
      <c r="CS13" s="177"/>
      <c r="CT13" s="177"/>
      <c r="CU13" s="177"/>
      <c r="CV13" s="177"/>
      <c r="CW13" s="177"/>
      <c r="CX13" s="177"/>
      <c r="CY13" s="177"/>
      <c r="CZ13" s="177"/>
      <c r="DA13" s="177"/>
      <c r="DB13" s="177"/>
      <c r="DC13" s="177"/>
      <c r="DD13" s="178"/>
    </row>
    <row r="14" spans="1:108" ht="13.5" customHeight="1" hidden="1" thickBot="1">
      <c r="A14" s="13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3"/>
      <c r="AB14" s="129"/>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7"/>
      <c r="CP14" s="177"/>
      <c r="CQ14" s="177"/>
      <c r="CR14" s="177"/>
      <c r="CS14" s="177"/>
      <c r="CT14" s="177"/>
      <c r="CU14" s="177"/>
      <c r="CV14" s="177"/>
      <c r="CW14" s="177"/>
      <c r="CX14" s="177"/>
      <c r="CY14" s="177"/>
      <c r="CZ14" s="177"/>
      <c r="DA14" s="177"/>
      <c r="DB14" s="177"/>
      <c r="DC14" s="177"/>
      <c r="DD14" s="178"/>
    </row>
    <row r="15" spans="1:108" ht="13.5" customHeight="1" hidden="1">
      <c r="A15" s="13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3"/>
      <c r="AB15" s="129"/>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7"/>
      <c r="CP15" s="177"/>
      <c r="CQ15" s="177"/>
      <c r="CR15" s="177"/>
      <c r="CS15" s="177"/>
      <c r="CT15" s="177"/>
      <c r="CU15" s="177"/>
      <c r="CV15" s="177"/>
      <c r="CW15" s="177"/>
      <c r="CX15" s="177"/>
      <c r="CY15" s="177"/>
      <c r="CZ15" s="177"/>
      <c r="DA15" s="177"/>
      <c r="DB15" s="177"/>
      <c r="DC15" s="177"/>
      <c r="DD15" s="178"/>
    </row>
    <row r="16" spans="1:108" ht="13.5" customHeight="1" hidden="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3"/>
      <c r="AB16" s="129"/>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7"/>
      <c r="CP16" s="177"/>
      <c r="CQ16" s="177"/>
      <c r="CR16" s="177"/>
      <c r="CS16" s="177"/>
      <c r="CT16" s="177"/>
      <c r="CU16" s="177"/>
      <c r="CV16" s="177"/>
      <c r="CW16" s="177"/>
      <c r="CX16" s="177"/>
      <c r="CY16" s="177"/>
      <c r="CZ16" s="177"/>
      <c r="DA16" s="177"/>
      <c r="DB16" s="177"/>
      <c r="DC16" s="177"/>
      <c r="DD16" s="178"/>
    </row>
    <row r="17" spans="1:108" ht="13.5" customHeight="1" hidden="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3"/>
      <c r="AB17" s="129"/>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7"/>
      <c r="CP17" s="177"/>
      <c r="CQ17" s="177"/>
      <c r="CR17" s="177"/>
      <c r="CS17" s="177"/>
      <c r="CT17" s="177"/>
      <c r="CU17" s="177"/>
      <c r="CV17" s="177"/>
      <c r="CW17" s="177"/>
      <c r="CX17" s="177"/>
      <c r="CY17" s="177"/>
      <c r="CZ17" s="177"/>
      <c r="DA17" s="177"/>
      <c r="DB17" s="177"/>
      <c r="DC17" s="177"/>
      <c r="DD17" s="178"/>
    </row>
    <row r="18" spans="1:108" ht="13.5" customHeight="1" hidden="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c r="AB18" s="129"/>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7"/>
      <c r="CP18" s="177"/>
      <c r="CQ18" s="177"/>
      <c r="CR18" s="177"/>
      <c r="CS18" s="177"/>
      <c r="CT18" s="177"/>
      <c r="CU18" s="177"/>
      <c r="CV18" s="177"/>
      <c r="CW18" s="177"/>
      <c r="CX18" s="177"/>
      <c r="CY18" s="177"/>
      <c r="CZ18" s="177"/>
      <c r="DA18" s="177"/>
      <c r="DB18" s="177"/>
      <c r="DC18" s="177"/>
      <c r="DD18" s="178"/>
    </row>
    <row r="19" spans="1:108" ht="13.5" customHeight="1" hidden="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3"/>
      <c r="AB19" s="129"/>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7"/>
      <c r="CP19" s="177"/>
      <c r="CQ19" s="177"/>
      <c r="CR19" s="177"/>
      <c r="CS19" s="177"/>
      <c r="CT19" s="177"/>
      <c r="CU19" s="177"/>
      <c r="CV19" s="177"/>
      <c r="CW19" s="177"/>
      <c r="CX19" s="177"/>
      <c r="CY19" s="177"/>
      <c r="CZ19" s="177"/>
      <c r="DA19" s="177"/>
      <c r="DB19" s="177"/>
      <c r="DC19" s="177"/>
      <c r="DD19" s="178"/>
    </row>
    <row r="20" spans="1:108" ht="13.5" customHeight="1" hidden="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29"/>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7"/>
      <c r="CP20" s="177"/>
      <c r="CQ20" s="177"/>
      <c r="CR20" s="177"/>
      <c r="CS20" s="177"/>
      <c r="CT20" s="177"/>
      <c r="CU20" s="177"/>
      <c r="CV20" s="177"/>
      <c r="CW20" s="177"/>
      <c r="CX20" s="177"/>
      <c r="CY20" s="177"/>
      <c r="CZ20" s="177"/>
      <c r="DA20" s="177"/>
      <c r="DB20" s="177"/>
      <c r="DC20" s="177"/>
      <c r="DD20" s="178"/>
    </row>
    <row r="21" spans="1:108" s="32" customFormat="1" ht="23.25" customHeight="1">
      <c r="A21" s="138" t="s">
        <v>110</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40"/>
      <c r="AB21" s="129" t="s">
        <v>111</v>
      </c>
      <c r="AC21" s="130"/>
      <c r="AD21" s="130"/>
      <c r="AE21" s="130"/>
      <c r="AF21" s="130"/>
      <c r="AG21" s="130"/>
      <c r="AH21" s="130" t="s">
        <v>105</v>
      </c>
      <c r="AI21" s="130"/>
      <c r="AJ21" s="130"/>
      <c r="AK21" s="130"/>
      <c r="AL21" s="130"/>
      <c r="AM21" s="130"/>
      <c r="AN21" s="130"/>
      <c r="AO21" s="130"/>
      <c r="AP21" s="130"/>
      <c r="AQ21" s="130"/>
      <c r="AR21" s="130"/>
      <c r="AS21" s="130"/>
      <c r="AT21" s="130"/>
      <c r="AU21" s="130"/>
      <c r="AV21" s="130"/>
      <c r="AW21" s="130"/>
      <c r="AX21" s="130"/>
      <c r="AY21" s="130"/>
      <c r="AZ21" s="130"/>
      <c r="BA21" s="130"/>
      <c r="BB21" s="130"/>
      <c r="BC21" s="176" t="s">
        <v>139</v>
      </c>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t="s">
        <v>139</v>
      </c>
      <c r="BZ21" s="176"/>
      <c r="CA21" s="176"/>
      <c r="CB21" s="176"/>
      <c r="CC21" s="176"/>
      <c r="CD21" s="176"/>
      <c r="CE21" s="176"/>
      <c r="CF21" s="176"/>
      <c r="CG21" s="176"/>
      <c r="CH21" s="176"/>
      <c r="CI21" s="176"/>
      <c r="CJ21" s="176"/>
      <c r="CK21" s="176"/>
      <c r="CL21" s="176"/>
      <c r="CM21" s="176"/>
      <c r="CN21" s="176"/>
      <c r="CO21" s="177" t="s">
        <v>139</v>
      </c>
      <c r="CP21" s="177"/>
      <c r="CQ21" s="177"/>
      <c r="CR21" s="177"/>
      <c r="CS21" s="177"/>
      <c r="CT21" s="177"/>
      <c r="CU21" s="177"/>
      <c r="CV21" s="177"/>
      <c r="CW21" s="177"/>
      <c r="CX21" s="177"/>
      <c r="CY21" s="177"/>
      <c r="CZ21" s="177"/>
      <c r="DA21" s="177"/>
      <c r="DB21" s="177"/>
      <c r="DC21" s="177"/>
      <c r="DD21" s="178"/>
    </row>
    <row r="22" spans="1:108" s="32" customFormat="1" ht="12.75" customHeight="1">
      <c r="A22" s="149" t="s">
        <v>109</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1"/>
      <c r="AB22" s="155" t="s">
        <v>112</v>
      </c>
      <c r="AC22" s="155"/>
      <c r="AD22" s="155"/>
      <c r="AE22" s="155"/>
      <c r="AF22" s="155"/>
      <c r="AG22" s="156"/>
      <c r="AH22" s="168" t="s">
        <v>369</v>
      </c>
      <c r="AI22" s="155"/>
      <c r="AJ22" s="155"/>
      <c r="AK22" s="155"/>
      <c r="AL22" s="155"/>
      <c r="AM22" s="155"/>
      <c r="AN22" s="155"/>
      <c r="AO22" s="155"/>
      <c r="AP22" s="155"/>
      <c r="AQ22" s="155"/>
      <c r="AR22" s="155"/>
      <c r="AS22" s="155"/>
      <c r="AT22" s="155"/>
      <c r="AU22" s="155"/>
      <c r="AV22" s="155"/>
      <c r="AW22" s="155"/>
      <c r="AX22" s="155"/>
      <c r="AY22" s="155"/>
      <c r="AZ22" s="155"/>
      <c r="BA22" s="155"/>
      <c r="BB22" s="156"/>
      <c r="BC22" s="162">
        <f>BC28</f>
        <v>0</v>
      </c>
      <c r="BD22" s="163"/>
      <c r="BE22" s="163"/>
      <c r="BF22" s="163"/>
      <c r="BG22" s="163"/>
      <c r="BH22" s="163"/>
      <c r="BI22" s="163"/>
      <c r="BJ22" s="163"/>
      <c r="BK22" s="163"/>
      <c r="BL22" s="163"/>
      <c r="BM22" s="163"/>
      <c r="BN22" s="163"/>
      <c r="BO22" s="163"/>
      <c r="BP22" s="163"/>
      <c r="BQ22" s="163"/>
      <c r="BR22" s="163"/>
      <c r="BS22" s="163"/>
      <c r="BT22" s="163"/>
      <c r="BU22" s="163"/>
      <c r="BV22" s="163"/>
      <c r="BW22" s="163"/>
      <c r="BX22" s="164"/>
      <c r="BY22" s="162">
        <f>BY36+BY32</f>
        <v>-541501.9500000002</v>
      </c>
      <c r="BZ22" s="163"/>
      <c r="CA22" s="163"/>
      <c r="CB22" s="163"/>
      <c r="CC22" s="163"/>
      <c r="CD22" s="163"/>
      <c r="CE22" s="163"/>
      <c r="CF22" s="163"/>
      <c r="CG22" s="163"/>
      <c r="CH22" s="163"/>
      <c r="CI22" s="163"/>
      <c r="CJ22" s="163"/>
      <c r="CK22" s="163"/>
      <c r="CL22" s="163"/>
      <c r="CM22" s="163"/>
      <c r="CN22" s="164"/>
      <c r="CO22" s="162">
        <f>CO28</f>
        <v>541501.9500000002</v>
      </c>
      <c r="CP22" s="171"/>
      <c r="CQ22" s="171"/>
      <c r="CR22" s="171"/>
      <c r="CS22" s="171"/>
      <c r="CT22" s="171"/>
      <c r="CU22" s="171"/>
      <c r="CV22" s="171"/>
      <c r="CW22" s="171"/>
      <c r="CX22" s="171"/>
      <c r="CY22" s="171"/>
      <c r="CZ22" s="171"/>
      <c r="DA22" s="171"/>
      <c r="DB22" s="171"/>
      <c r="DC22" s="171"/>
      <c r="DD22" s="172"/>
    </row>
    <row r="23" spans="1:108" s="32" customFormat="1" ht="13.5" customHeight="1">
      <c r="A23" s="179" t="s">
        <v>597</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1"/>
      <c r="AB23" s="157"/>
      <c r="AC23" s="157"/>
      <c r="AD23" s="157"/>
      <c r="AE23" s="157"/>
      <c r="AF23" s="157"/>
      <c r="AG23" s="158"/>
      <c r="AH23" s="169"/>
      <c r="AI23" s="157"/>
      <c r="AJ23" s="157"/>
      <c r="AK23" s="157"/>
      <c r="AL23" s="157"/>
      <c r="AM23" s="157"/>
      <c r="AN23" s="157"/>
      <c r="AO23" s="157"/>
      <c r="AP23" s="157"/>
      <c r="AQ23" s="157"/>
      <c r="AR23" s="157"/>
      <c r="AS23" s="157"/>
      <c r="AT23" s="157"/>
      <c r="AU23" s="157"/>
      <c r="AV23" s="157"/>
      <c r="AW23" s="157"/>
      <c r="AX23" s="157"/>
      <c r="AY23" s="157"/>
      <c r="AZ23" s="157"/>
      <c r="BA23" s="157"/>
      <c r="BB23" s="158"/>
      <c r="BC23" s="165"/>
      <c r="BD23" s="166"/>
      <c r="BE23" s="166"/>
      <c r="BF23" s="166"/>
      <c r="BG23" s="166"/>
      <c r="BH23" s="166"/>
      <c r="BI23" s="166"/>
      <c r="BJ23" s="166"/>
      <c r="BK23" s="166"/>
      <c r="BL23" s="166"/>
      <c r="BM23" s="166"/>
      <c r="BN23" s="166"/>
      <c r="BO23" s="166"/>
      <c r="BP23" s="166"/>
      <c r="BQ23" s="166"/>
      <c r="BR23" s="166"/>
      <c r="BS23" s="166"/>
      <c r="BT23" s="166"/>
      <c r="BU23" s="166"/>
      <c r="BV23" s="166"/>
      <c r="BW23" s="166"/>
      <c r="BX23" s="167"/>
      <c r="BY23" s="165"/>
      <c r="BZ23" s="166"/>
      <c r="CA23" s="166"/>
      <c r="CB23" s="166"/>
      <c r="CC23" s="166"/>
      <c r="CD23" s="166"/>
      <c r="CE23" s="166"/>
      <c r="CF23" s="166"/>
      <c r="CG23" s="166"/>
      <c r="CH23" s="166"/>
      <c r="CI23" s="166"/>
      <c r="CJ23" s="166"/>
      <c r="CK23" s="166"/>
      <c r="CL23" s="166"/>
      <c r="CM23" s="166"/>
      <c r="CN23" s="167"/>
      <c r="CO23" s="173"/>
      <c r="CP23" s="174"/>
      <c r="CQ23" s="174"/>
      <c r="CR23" s="174"/>
      <c r="CS23" s="174"/>
      <c r="CT23" s="174"/>
      <c r="CU23" s="174"/>
      <c r="CV23" s="174"/>
      <c r="CW23" s="174"/>
      <c r="CX23" s="174"/>
      <c r="CY23" s="174"/>
      <c r="CZ23" s="174"/>
      <c r="DA23" s="174"/>
      <c r="DB23" s="174"/>
      <c r="DC23" s="174"/>
      <c r="DD23" s="175"/>
    </row>
    <row r="24" spans="1:108" s="32" customFormat="1" ht="13.5" customHeight="1" hidden="1">
      <c r="A24" s="179"/>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129"/>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7"/>
      <c r="CP24" s="177"/>
      <c r="CQ24" s="177"/>
      <c r="CR24" s="177"/>
      <c r="CS24" s="177"/>
      <c r="CT24" s="177"/>
      <c r="CU24" s="177"/>
      <c r="CV24" s="177"/>
      <c r="CW24" s="177"/>
      <c r="CX24" s="177"/>
      <c r="CY24" s="177"/>
      <c r="CZ24" s="177"/>
      <c r="DA24" s="177"/>
      <c r="DB24" s="177"/>
      <c r="DC24" s="177"/>
      <c r="DD24" s="178"/>
    </row>
    <row r="25" spans="1:108" s="32" customFormat="1" ht="13.5" customHeight="1" hidden="1">
      <c r="A25" s="179"/>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1"/>
      <c r="AB25" s="129"/>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7"/>
      <c r="CP25" s="177"/>
      <c r="CQ25" s="177"/>
      <c r="CR25" s="177"/>
      <c r="CS25" s="177"/>
      <c r="CT25" s="177"/>
      <c r="CU25" s="177"/>
      <c r="CV25" s="177"/>
      <c r="CW25" s="177"/>
      <c r="CX25" s="177"/>
      <c r="CY25" s="177"/>
      <c r="CZ25" s="177"/>
      <c r="DA25" s="177"/>
      <c r="DB25" s="177"/>
      <c r="DC25" s="177"/>
      <c r="DD25" s="178"/>
    </row>
    <row r="26" spans="1:108" s="32" customFormat="1" ht="13.5" customHeight="1" hidden="1">
      <c r="A26" s="179"/>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1"/>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7"/>
      <c r="CP26" s="177"/>
      <c r="CQ26" s="177"/>
      <c r="CR26" s="177"/>
      <c r="CS26" s="177"/>
      <c r="CT26" s="177"/>
      <c r="CU26" s="177"/>
      <c r="CV26" s="177"/>
      <c r="CW26" s="177"/>
      <c r="CX26" s="177"/>
      <c r="CY26" s="177"/>
      <c r="CZ26" s="177"/>
      <c r="DA26" s="177"/>
      <c r="DB26" s="177"/>
      <c r="DC26" s="177"/>
      <c r="DD26" s="178"/>
    </row>
    <row r="27" spans="1:108" s="32" customFormat="1" ht="13.5" customHeight="1" hidden="1">
      <c r="A27" s="179"/>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1"/>
      <c r="AB27" s="129"/>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7"/>
      <c r="CP27" s="177"/>
      <c r="CQ27" s="177"/>
      <c r="CR27" s="177"/>
      <c r="CS27" s="177"/>
      <c r="CT27" s="177"/>
      <c r="CU27" s="177"/>
      <c r="CV27" s="177"/>
      <c r="CW27" s="177"/>
      <c r="CX27" s="177"/>
      <c r="CY27" s="177"/>
      <c r="CZ27" s="177"/>
      <c r="DA27" s="177"/>
      <c r="DB27" s="177"/>
      <c r="DC27" s="177"/>
      <c r="DD27" s="178"/>
    </row>
    <row r="28" spans="1:108" s="32" customFormat="1" ht="33.75" customHeight="1">
      <c r="A28" s="138" t="s">
        <v>40</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40"/>
      <c r="AB28" s="129" t="s">
        <v>112</v>
      </c>
      <c r="AC28" s="130"/>
      <c r="AD28" s="130"/>
      <c r="AE28" s="130"/>
      <c r="AF28" s="130"/>
      <c r="AG28" s="130"/>
      <c r="AH28" s="130" t="s">
        <v>598</v>
      </c>
      <c r="AI28" s="130"/>
      <c r="AJ28" s="130"/>
      <c r="AK28" s="130"/>
      <c r="AL28" s="130"/>
      <c r="AM28" s="130"/>
      <c r="AN28" s="130"/>
      <c r="AO28" s="130"/>
      <c r="AP28" s="130"/>
      <c r="AQ28" s="130"/>
      <c r="AR28" s="130"/>
      <c r="AS28" s="130"/>
      <c r="AT28" s="130"/>
      <c r="AU28" s="130"/>
      <c r="AV28" s="130"/>
      <c r="AW28" s="130"/>
      <c r="AX28" s="130"/>
      <c r="AY28" s="130"/>
      <c r="AZ28" s="130"/>
      <c r="BA28" s="130"/>
      <c r="BB28" s="130"/>
      <c r="BC28" s="176">
        <f>BC32+BC36</f>
        <v>0</v>
      </c>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f>BY32+BY36</f>
        <v>-541501.9500000002</v>
      </c>
      <c r="BZ28" s="176"/>
      <c r="CA28" s="176"/>
      <c r="CB28" s="176"/>
      <c r="CC28" s="176"/>
      <c r="CD28" s="176"/>
      <c r="CE28" s="176"/>
      <c r="CF28" s="176"/>
      <c r="CG28" s="176"/>
      <c r="CH28" s="176"/>
      <c r="CI28" s="176"/>
      <c r="CJ28" s="176"/>
      <c r="CK28" s="176"/>
      <c r="CL28" s="176"/>
      <c r="CM28" s="176"/>
      <c r="CN28" s="176"/>
      <c r="CO28" s="176">
        <f>BC28-BY28</f>
        <v>541501.9500000002</v>
      </c>
      <c r="CP28" s="177"/>
      <c r="CQ28" s="177"/>
      <c r="CR28" s="177"/>
      <c r="CS28" s="177"/>
      <c r="CT28" s="177"/>
      <c r="CU28" s="177"/>
      <c r="CV28" s="177"/>
      <c r="CW28" s="177"/>
      <c r="CX28" s="177"/>
      <c r="CY28" s="177"/>
      <c r="CZ28" s="177"/>
      <c r="DA28" s="177"/>
      <c r="DB28" s="177"/>
      <c r="DC28" s="177"/>
      <c r="DD28" s="178"/>
    </row>
    <row r="29" spans="1:108" s="32" customFormat="1" ht="23.25" customHeight="1">
      <c r="A29" s="138" t="s">
        <v>39</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40"/>
      <c r="AB29" s="129" t="s">
        <v>113</v>
      </c>
      <c r="AC29" s="130"/>
      <c r="AD29" s="130"/>
      <c r="AE29" s="130"/>
      <c r="AF29" s="130"/>
      <c r="AG29" s="130"/>
      <c r="AH29" s="130" t="s">
        <v>38</v>
      </c>
      <c r="AI29" s="130"/>
      <c r="AJ29" s="130"/>
      <c r="AK29" s="130"/>
      <c r="AL29" s="130"/>
      <c r="AM29" s="130"/>
      <c r="AN29" s="130"/>
      <c r="AO29" s="130"/>
      <c r="AP29" s="130"/>
      <c r="AQ29" s="130"/>
      <c r="AR29" s="130"/>
      <c r="AS29" s="130"/>
      <c r="AT29" s="130"/>
      <c r="AU29" s="130"/>
      <c r="AV29" s="130"/>
      <c r="AW29" s="130"/>
      <c r="AX29" s="130"/>
      <c r="AY29" s="130"/>
      <c r="AZ29" s="130"/>
      <c r="BA29" s="130"/>
      <c r="BB29" s="130"/>
      <c r="BC29" s="176">
        <f>BC30</f>
        <v>-12389800</v>
      </c>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f>BY30</f>
        <v>-2826185.89</v>
      </c>
      <c r="BZ29" s="176"/>
      <c r="CA29" s="176"/>
      <c r="CB29" s="176"/>
      <c r="CC29" s="176"/>
      <c r="CD29" s="176"/>
      <c r="CE29" s="176"/>
      <c r="CF29" s="176"/>
      <c r="CG29" s="176"/>
      <c r="CH29" s="176"/>
      <c r="CI29" s="176"/>
      <c r="CJ29" s="176"/>
      <c r="CK29" s="176"/>
      <c r="CL29" s="176"/>
      <c r="CM29" s="176"/>
      <c r="CN29" s="176"/>
      <c r="CO29" s="177" t="s">
        <v>42</v>
      </c>
      <c r="CP29" s="177"/>
      <c r="CQ29" s="177"/>
      <c r="CR29" s="177"/>
      <c r="CS29" s="177"/>
      <c r="CT29" s="177"/>
      <c r="CU29" s="177"/>
      <c r="CV29" s="177"/>
      <c r="CW29" s="177"/>
      <c r="CX29" s="177"/>
      <c r="CY29" s="177"/>
      <c r="CZ29" s="177"/>
      <c r="DA29" s="177"/>
      <c r="DB29" s="177"/>
      <c r="DC29" s="177"/>
      <c r="DD29" s="178"/>
    </row>
    <row r="30" spans="1:108" s="32" customFormat="1" ht="23.25" customHeight="1">
      <c r="A30" s="138" t="s">
        <v>37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40"/>
      <c r="AB30" s="129" t="s">
        <v>113</v>
      </c>
      <c r="AC30" s="130"/>
      <c r="AD30" s="130"/>
      <c r="AE30" s="130"/>
      <c r="AF30" s="130"/>
      <c r="AG30" s="130"/>
      <c r="AH30" s="130" t="s">
        <v>36</v>
      </c>
      <c r="AI30" s="130"/>
      <c r="AJ30" s="130"/>
      <c r="AK30" s="130"/>
      <c r="AL30" s="130"/>
      <c r="AM30" s="130"/>
      <c r="AN30" s="130"/>
      <c r="AO30" s="130"/>
      <c r="AP30" s="130"/>
      <c r="AQ30" s="130"/>
      <c r="AR30" s="130"/>
      <c r="AS30" s="130"/>
      <c r="AT30" s="130"/>
      <c r="AU30" s="130"/>
      <c r="AV30" s="130"/>
      <c r="AW30" s="130"/>
      <c r="AX30" s="130"/>
      <c r="AY30" s="130"/>
      <c r="AZ30" s="130"/>
      <c r="BA30" s="130"/>
      <c r="BB30" s="130"/>
      <c r="BC30" s="176">
        <f>BC31</f>
        <v>-12389800</v>
      </c>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f>BY31</f>
        <v>-2826185.89</v>
      </c>
      <c r="BZ30" s="176"/>
      <c r="CA30" s="176"/>
      <c r="CB30" s="176"/>
      <c r="CC30" s="176"/>
      <c r="CD30" s="176"/>
      <c r="CE30" s="176"/>
      <c r="CF30" s="176"/>
      <c r="CG30" s="176"/>
      <c r="CH30" s="176"/>
      <c r="CI30" s="176"/>
      <c r="CJ30" s="176"/>
      <c r="CK30" s="176"/>
      <c r="CL30" s="176"/>
      <c r="CM30" s="176"/>
      <c r="CN30" s="176"/>
      <c r="CO30" s="177" t="s">
        <v>42</v>
      </c>
      <c r="CP30" s="177"/>
      <c r="CQ30" s="177"/>
      <c r="CR30" s="177"/>
      <c r="CS30" s="177"/>
      <c r="CT30" s="177"/>
      <c r="CU30" s="177"/>
      <c r="CV30" s="177"/>
      <c r="CW30" s="177"/>
      <c r="CX30" s="177"/>
      <c r="CY30" s="177"/>
      <c r="CZ30" s="177"/>
      <c r="DA30" s="177"/>
      <c r="DB30" s="177"/>
      <c r="DC30" s="177"/>
      <c r="DD30" s="178"/>
    </row>
    <row r="31" spans="1:108" s="32" customFormat="1" ht="33" customHeight="1">
      <c r="A31" s="138" t="s">
        <v>35</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40"/>
      <c r="AB31" s="129" t="s">
        <v>113</v>
      </c>
      <c r="AC31" s="130"/>
      <c r="AD31" s="130"/>
      <c r="AE31" s="130"/>
      <c r="AF31" s="130"/>
      <c r="AG31" s="130"/>
      <c r="AH31" s="130" t="s">
        <v>34</v>
      </c>
      <c r="AI31" s="130"/>
      <c r="AJ31" s="130"/>
      <c r="AK31" s="130"/>
      <c r="AL31" s="130"/>
      <c r="AM31" s="130"/>
      <c r="AN31" s="130"/>
      <c r="AO31" s="130"/>
      <c r="AP31" s="130"/>
      <c r="AQ31" s="130"/>
      <c r="AR31" s="130"/>
      <c r="AS31" s="130"/>
      <c r="AT31" s="130"/>
      <c r="AU31" s="130"/>
      <c r="AV31" s="130"/>
      <c r="AW31" s="130"/>
      <c r="AX31" s="130"/>
      <c r="AY31" s="130"/>
      <c r="AZ31" s="130"/>
      <c r="BA31" s="130"/>
      <c r="BB31" s="130"/>
      <c r="BC31" s="176">
        <f>BC32</f>
        <v>-12389800</v>
      </c>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f>BY32</f>
        <v>-2826185.89</v>
      </c>
      <c r="BZ31" s="176"/>
      <c r="CA31" s="176"/>
      <c r="CB31" s="176"/>
      <c r="CC31" s="176"/>
      <c r="CD31" s="176"/>
      <c r="CE31" s="176"/>
      <c r="CF31" s="176"/>
      <c r="CG31" s="176"/>
      <c r="CH31" s="176"/>
      <c r="CI31" s="176"/>
      <c r="CJ31" s="176"/>
      <c r="CK31" s="176"/>
      <c r="CL31" s="176"/>
      <c r="CM31" s="176"/>
      <c r="CN31" s="176"/>
      <c r="CO31" s="177" t="s">
        <v>42</v>
      </c>
      <c r="CP31" s="177"/>
      <c r="CQ31" s="177"/>
      <c r="CR31" s="177"/>
      <c r="CS31" s="177"/>
      <c r="CT31" s="177"/>
      <c r="CU31" s="177"/>
      <c r="CV31" s="177"/>
      <c r="CW31" s="177"/>
      <c r="CX31" s="177"/>
      <c r="CY31" s="177"/>
      <c r="CZ31" s="177"/>
      <c r="DA31" s="177"/>
      <c r="DB31" s="177"/>
      <c r="DC31" s="177"/>
      <c r="DD31" s="178"/>
    </row>
    <row r="32" spans="1:108" s="32" customFormat="1" ht="46.5" customHeight="1">
      <c r="A32" s="138" t="s">
        <v>33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40"/>
      <c r="AB32" s="129" t="s">
        <v>113</v>
      </c>
      <c r="AC32" s="130"/>
      <c r="AD32" s="130"/>
      <c r="AE32" s="130"/>
      <c r="AF32" s="130"/>
      <c r="AG32" s="130"/>
      <c r="AH32" s="130" t="s">
        <v>32</v>
      </c>
      <c r="AI32" s="130"/>
      <c r="AJ32" s="130"/>
      <c r="AK32" s="130"/>
      <c r="AL32" s="130"/>
      <c r="AM32" s="130"/>
      <c r="AN32" s="130"/>
      <c r="AO32" s="130"/>
      <c r="AP32" s="130"/>
      <c r="AQ32" s="130"/>
      <c r="AR32" s="130"/>
      <c r="AS32" s="130"/>
      <c r="AT32" s="130"/>
      <c r="AU32" s="130"/>
      <c r="AV32" s="130"/>
      <c r="AW32" s="130"/>
      <c r="AX32" s="130"/>
      <c r="AY32" s="130"/>
      <c r="AZ32" s="130"/>
      <c r="BA32" s="130"/>
      <c r="BB32" s="130"/>
      <c r="BC32" s="176">
        <f>-Доходы!D14</f>
        <v>-12389800</v>
      </c>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f>-Доходы!E14</f>
        <v>-2826185.89</v>
      </c>
      <c r="BZ32" s="176"/>
      <c r="CA32" s="176"/>
      <c r="CB32" s="176"/>
      <c r="CC32" s="176"/>
      <c r="CD32" s="176"/>
      <c r="CE32" s="176"/>
      <c r="CF32" s="176"/>
      <c r="CG32" s="176"/>
      <c r="CH32" s="176"/>
      <c r="CI32" s="176"/>
      <c r="CJ32" s="176"/>
      <c r="CK32" s="176"/>
      <c r="CL32" s="176"/>
      <c r="CM32" s="176"/>
      <c r="CN32" s="176"/>
      <c r="CO32" s="177" t="s">
        <v>42</v>
      </c>
      <c r="CP32" s="177"/>
      <c r="CQ32" s="177"/>
      <c r="CR32" s="177"/>
      <c r="CS32" s="177"/>
      <c r="CT32" s="177"/>
      <c r="CU32" s="177"/>
      <c r="CV32" s="177"/>
      <c r="CW32" s="177"/>
      <c r="CX32" s="177"/>
      <c r="CY32" s="177"/>
      <c r="CZ32" s="177"/>
      <c r="DA32" s="177"/>
      <c r="DB32" s="177"/>
      <c r="DC32" s="177"/>
      <c r="DD32" s="178"/>
    </row>
    <row r="33" spans="1:108" s="32" customFormat="1" ht="23.25" customHeight="1">
      <c r="A33" s="138" t="s">
        <v>31</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40"/>
      <c r="AB33" s="129" t="s">
        <v>114</v>
      </c>
      <c r="AC33" s="130"/>
      <c r="AD33" s="130"/>
      <c r="AE33" s="130"/>
      <c r="AF33" s="130"/>
      <c r="AG33" s="130"/>
      <c r="AH33" s="130" t="s">
        <v>30</v>
      </c>
      <c r="AI33" s="130"/>
      <c r="AJ33" s="130"/>
      <c r="AK33" s="130"/>
      <c r="AL33" s="130"/>
      <c r="AM33" s="130"/>
      <c r="AN33" s="130"/>
      <c r="AO33" s="130"/>
      <c r="AP33" s="130"/>
      <c r="AQ33" s="130"/>
      <c r="AR33" s="130"/>
      <c r="AS33" s="130"/>
      <c r="AT33" s="130"/>
      <c r="AU33" s="130"/>
      <c r="AV33" s="130"/>
      <c r="AW33" s="130"/>
      <c r="AX33" s="130"/>
      <c r="AY33" s="130"/>
      <c r="AZ33" s="130"/>
      <c r="BA33" s="130"/>
      <c r="BB33" s="130"/>
      <c r="BC33" s="176">
        <f>BC34</f>
        <v>12389800</v>
      </c>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f>BY34</f>
        <v>2284683.94</v>
      </c>
      <c r="BZ33" s="176"/>
      <c r="CA33" s="176"/>
      <c r="CB33" s="176"/>
      <c r="CC33" s="176"/>
      <c r="CD33" s="176"/>
      <c r="CE33" s="176"/>
      <c r="CF33" s="176"/>
      <c r="CG33" s="176"/>
      <c r="CH33" s="176"/>
      <c r="CI33" s="176"/>
      <c r="CJ33" s="176"/>
      <c r="CK33" s="176"/>
      <c r="CL33" s="176"/>
      <c r="CM33" s="176"/>
      <c r="CN33" s="176"/>
      <c r="CO33" s="177" t="s">
        <v>42</v>
      </c>
      <c r="CP33" s="177"/>
      <c r="CQ33" s="177"/>
      <c r="CR33" s="177"/>
      <c r="CS33" s="177"/>
      <c r="CT33" s="177"/>
      <c r="CU33" s="177"/>
      <c r="CV33" s="177"/>
      <c r="CW33" s="177"/>
      <c r="CX33" s="177"/>
      <c r="CY33" s="177"/>
      <c r="CZ33" s="177"/>
      <c r="DA33" s="177"/>
      <c r="DB33" s="177"/>
      <c r="DC33" s="177"/>
      <c r="DD33" s="178"/>
    </row>
    <row r="34" spans="1:108" s="32" customFormat="1" ht="23.25" customHeight="1">
      <c r="A34" s="138" t="s">
        <v>29</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40"/>
      <c r="AB34" s="129" t="s">
        <v>114</v>
      </c>
      <c r="AC34" s="130"/>
      <c r="AD34" s="130"/>
      <c r="AE34" s="130"/>
      <c r="AF34" s="130"/>
      <c r="AG34" s="130"/>
      <c r="AH34" s="130" t="s">
        <v>28</v>
      </c>
      <c r="AI34" s="130"/>
      <c r="AJ34" s="130"/>
      <c r="AK34" s="130"/>
      <c r="AL34" s="130"/>
      <c r="AM34" s="130"/>
      <c r="AN34" s="130"/>
      <c r="AO34" s="130"/>
      <c r="AP34" s="130"/>
      <c r="AQ34" s="130"/>
      <c r="AR34" s="130"/>
      <c r="AS34" s="130"/>
      <c r="AT34" s="130"/>
      <c r="AU34" s="130"/>
      <c r="AV34" s="130"/>
      <c r="AW34" s="130"/>
      <c r="AX34" s="130"/>
      <c r="AY34" s="130"/>
      <c r="AZ34" s="130"/>
      <c r="BA34" s="130"/>
      <c r="BB34" s="130"/>
      <c r="BC34" s="176">
        <f>BC35</f>
        <v>12389800</v>
      </c>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f>BY35</f>
        <v>2284683.94</v>
      </c>
      <c r="BZ34" s="176"/>
      <c r="CA34" s="176"/>
      <c r="CB34" s="176"/>
      <c r="CC34" s="176"/>
      <c r="CD34" s="176"/>
      <c r="CE34" s="176"/>
      <c r="CF34" s="176"/>
      <c r="CG34" s="176"/>
      <c r="CH34" s="176"/>
      <c r="CI34" s="176"/>
      <c r="CJ34" s="176"/>
      <c r="CK34" s="176"/>
      <c r="CL34" s="176"/>
      <c r="CM34" s="176"/>
      <c r="CN34" s="176"/>
      <c r="CO34" s="177" t="s">
        <v>42</v>
      </c>
      <c r="CP34" s="177"/>
      <c r="CQ34" s="177"/>
      <c r="CR34" s="177"/>
      <c r="CS34" s="177"/>
      <c r="CT34" s="177"/>
      <c r="CU34" s="177"/>
      <c r="CV34" s="177"/>
      <c r="CW34" s="177"/>
      <c r="CX34" s="177"/>
      <c r="CY34" s="177"/>
      <c r="CZ34" s="177"/>
      <c r="DA34" s="177"/>
      <c r="DB34" s="177"/>
      <c r="DC34" s="177"/>
      <c r="DD34" s="178"/>
    </row>
    <row r="35" spans="1:108" s="32" customFormat="1" ht="36" customHeight="1">
      <c r="A35" s="138" t="s">
        <v>27</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29" t="s">
        <v>114</v>
      </c>
      <c r="AC35" s="130"/>
      <c r="AD35" s="130"/>
      <c r="AE35" s="130"/>
      <c r="AF35" s="130"/>
      <c r="AG35" s="130"/>
      <c r="AH35" s="130" t="s">
        <v>26</v>
      </c>
      <c r="AI35" s="130"/>
      <c r="AJ35" s="130"/>
      <c r="AK35" s="130"/>
      <c r="AL35" s="130"/>
      <c r="AM35" s="130"/>
      <c r="AN35" s="130"/>
      <c r="AO35" s="130"/>
      <c r="AP35" s="130"/>
      <c r="AQ35" s="130"/>
      <c r="AR35" s="130"/>
      <c r="AS35" s="130"/>
      <c r="AT35" s="130"/>
      <c r="AU35" s="130"/>
      <c r="AV35" s="130"/>
      <c r="AW35" s="130"/>
      <c r="AX35" s="130"/>
      <c r="AY35" s="130"/>
      <c r="AZ35" s="130"/>
      <c r="BA35" s="130"/>
      <c r="BB35" s="130"/>
      <c r="BC35" s="176">
        <f>BC36</f>
        <v>12389800</v>
      </c>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f>BY36</f>
        <v>2284683.94</v>
      </c>
      <c r="BZ35" s="176"/>
      <c r="CA35" s="176"/>
      <c r="CB35" s="176"/>
      <c r="CC35" s="176"/>
      <c r="CD35" s="176"/>
      <c r="CE35" s="176"/>
      <c r="CF35" s="176"/>
      <c r="CG35" s="176"/>
      <c r="CH35" s="176"/>
      <c r="CI35" s="176"/>
      <c r="CJ35" s="176"/>
      <c r="CK35" s="176"/>
      <c r="CL35" s="176"/>
      <c r="CM35" s="176"/>
      <c r="CN35" s="176"/>
      <c r="CO35" s="177" t="s">
        <v>42</v>
      </c>
      <c r="CP35" s="177"/>
      <c r="CQ35" s="177"/>
      <c r="CR35" s="177"/>
      <c r="CS35" s="177"/>
      <c r="CT35" s="177"/>
      <c r="CU35" s="177"/>
      <c r="CV35" s="177"/>
      <c r="CW35" s="177"/>
      <c r="CX35" s="177"/>
      <c r="CY35" s="177"/>
      <c r="CZ35" s="177"/>
      <c r="DA35" s="177"/>
      <c r="DB35" s="177"/>
      <c r="DC35" s="177"/>
      <c r="DD35" s="178"/>
    </row>
    <row r="36" spans="1:108" ht="48" customHeight="1" thickBot="1">
      <c r="A36" s="138" t="s">
        <v>25</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40"/>
      <c r="AB36" s="186"/>
      <c r="AC36" s="185"/>
      <c r="AD36" s="185"/>
      <c r="AE36" s="185"/>
      <c r="AF36" s="185"/>
      <c r="AG36" s="185"/>
      <c r="AH36" s="185" t="s">
        <v>24</v>
      </c>
      <c r="AI36" s="185"/>
      <c r="AJ36" s="185"/>
      <c r="AK36" s="185"/>
      <c r="AL36" s="185"/>
      <c r="AM36" s="185"/>
      <c r="AN36" s="185"/>
      <c r="AO36" s="185"/>
      <c r="AP36" s="185"/>
      <c r="AQ36" s="185"/>
      <c r="AR36" s="185"/>
      <c r="AS36" s="185"/>
      <c r="AT36" s="185"/>
      <c r="AU36" s="185"/>
      <c r="AV36" s="185"/>
      <c r="AW36" s="185"/>
      <c r="AX36" s="185"/>
      <c r="AY36" s="185"/>
      <c r="AZ36" s="185"/>
      <c r="BA36" s="185"/>
      <c r="BB36" s="185"/>
      <c r="BC36" s="184">
        <f>Расходы!E4</f>
        <v>12389800</v>
      </c>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f>Расходы!F4</f>
        <v>2284683.94</v>
      </c>
      <c r="BZ36" s="184"/>
      <c r="CA36" s="184"/>
      <c r="CB36" s="184"/>
      <c r="CC36" s="184"/>
      <c r="CD36" s="184"/>
      <c r="CE36" s="184"/>
      <c r="CF36" s="184"/>
      <c r="CG36" s="184"/>
      <c r="CH36" s="184"/>
      <c r="CI36" s="184"/>
      <c r="CJ36" s="184"/>
      <c r="CK36" s="184"/>
      <c r="CL36" s="184"/>
      <c r="CM36" s="184"/>
      <c r="CN36" s="184"/>
      <c r="CO36" s="182" t="s">
        <v>42</v>
      </c>
      <c r="CP36" s="182"/>
      <c r="CQ36" s="182"/>
      <c r="CR36" s="182"/>
      <c r="CS36" s="182"/>
      <c r="CT36" s="182"/>
      <c r="CU36" s="182"/>
      <c r="CV36" s="182"/>
      <c r="CW36" s="182"/>
      <c r="CX36" s="182"/>
      <c r="CY36" s="182"/>
      <c r="CZ36" s="182"/>
      <c r="DA36" s="182"/>
      <c r="DB36" s="182"/>
      <c r="DC36" s="182"/>
      <c r="DD36" s="183"/>
    </row>
    <row r="37" spans="29:32" ht="16.5" customHeight="1">
      <c r="AC37" s="31"/>
      <c r="AD37" s="31"/>
      <c r="AE37" s="31"/>
      <c r="AF37" s="31"/>
    </row>
    <row r="38" spans="1:65" s="24" customFormat="1" ht="11.25">
      <c r="A38" s="128" t="s">
        <v>333</v>
      </c>
      <c r="B38" s="128"/>
      <c r="C38" s="128"/>
      <c r="D38" s="128"/>
      <c r="E38" s="128"/>
      <c r="F38" s="128"/>
      <c r="G38" s="128"/>
      <c r="H38" s="128"/>
      <c r="I38" s="128"/>
      <c r="J38" s="128"/>
      <c r="K38" s="128"/>
      <c r="L38" s="128"/>
      <c r="M38" s="128"/>
      <c r="N38" s="128"/>
      <c r="O38" s="128"/>
      <c r="P38" s="128"/>
      <c r="Q38" s="128"/>
      <c r="R38" s="128"/>
      <c r="S38" s="128"/>
      <c r="T38" s="30"/>
      <c r="U38" s="30"/>
      <c r="V38" s="30"/>
      <c r="W38" s="30"/>
      <c r="X38" s="30"/>
      <c r="Y38" s="30"/>
      <c r="Z38" s="30"/>
      <c r="AA38" s="30"/>
      <c r="AB38" s="30"/>
      <c r="AC38" s="30"/>
      <c r="AD38" s="30"/>
      <c r="AE38" s="30"/>
      <c r="AF38" s="30"/>
      <c r="AG38" s="30"/>
      <c r="AH38" s="30"/>
      <c r="AL38" s="174" t="s">
        <v>334</v>
      </c>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row>
    <row r="39" spans="15:65" s="24" customFormat="1" ht="11.25">
      <c r="O39" s="187" t="s">
        <v>21</v>
      </c>
      <c r="P39" s="187"/>
      <c r="Q39" s="187"/>
      <c r="R39" s="187"/>
      <c r="S39" s="187"/>
      <c r="T39" s="187"/>
      <c r="U39" s="187"/>
      <c r="V39" s="187"/>
      <c r="W39" s="187"/>
      <c r="X39" s="187"/>
      <c r="Y39" s="187"/>
      <c r="Z39" s="187"/>
      <c r="AA39" s="187"/>
      <c r="AB39" s="187"/>
      <c r="AC39" s="187"/>
      <c r="AD39" s="187"/>
      <c r="AE39" s="187"/>
      <c r="AF39" s="187"/>
      <c r="AG39" s="187"/>
      <c r="AH39" s="187"/>
      <c r="AL39" s="187" t="s">
        <v>20</v>
      </c>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8" t="s">
        <v>343</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row>
    <row r="42" spans="1:73" s="24" customFormat="1" ht="11.25">
      <c r="A42" s="24" t="s">
        <v>23</v>
      </c>
      <c r="X42" s="174"/>
      <c r="Y42" s="174"/>
      <c r="Z42" s="174"/>
      <c r="AA42" s="174"/>
      <c r="AB42" s="174"/>
      <c r="AC42" s="174"/>
      <c r="AD42" s="174"/>
      <c r="AE42" s="174"/>
      <c r="AF42" s="174"/>
      <c r="AG42" s="174"/>
      <c r="AH42" s="174"/>
      <c r="AI42" s="174"/>
      <c r="AJ42" s="174"/>
      <c r="AK42" s="174"/>
      <c r="AL42" s="174"/>
      <c r="AM42" s="174"/>
      <c r="AN42" s="174"/>
      <c r="AO42" s="174"/>
      <c r="AP42" s="174"/>
      <c r="AQ42" s="174"/>
      <c r="AT42" s="174" t="s">
        <v>370</v>
      </c>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row>
    <row r="43" spans="1:103" s="27" customFormat="1" ht="12.75" customHeight="1">
      <c r="A43" s="24"/>
      <c r="B43" s="24"/>
      <c r="C43" s="24"/>
      <c r="D43" s="24"/>
      <c r="E43" s="24"/>
      <c r="F43" s="24"/>
      <c r="G43" s="24"/>
      <c r="H43" s="24"/>
      <c r="I43" s="24"/>
      <c r="J43" s="24"/>
      <c r="K43" s="24"/>
      <c r="L43" s="24"/>
      <c r="M43" s="24"/>
      <c r="N43" s="24"/>
      <c r="O43" s="24"/>
      <c r="P43" s="24"/>
      <c r="Q43" s="24"/>
      <c r="X43" s="187" t="s">
        <v>21</v>
      </c>
      <c r="Y43" s="187"/>
      <c r="Z43" s="187"/>
      <c r="AA43" s="187"/>
      <c r="AB43" s="187"/>
      <c r="AC43" s="187"/>
      <c r="AD43" s="187"/>
      <c r="AE43" s="187"/>
      <c r="AF43" s="187"/>
      <c r="AG43" s="187"/>
      <c r="AH43" s="187"/>
      <c r="AI43" s="187"/>
      <c r="AJ43" s="187"/>
      <c r="AK43" s="187"/>
      <c r="AL43" s="187"/>
      <c r="AM43" s="187"/>
      <c r="AN43" s="187"/>
      <c r="AO43" s="187"/>
      <c r="AP43" s="187"/>
      <c r="AQ43" s="187"/>
      <c r="AT43" s="187" t="s">
        <v>20</v>
      </c>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8" t="s">
        <v>22</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P45" s="174" t="s">
        <v>345</v>
      </c>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row>
    <row r="46" spans="19:69" s="27" customFormat="1" ht="11.25" customHeight="1">
      <c r="S46" s="187" t="s">
        <v>21</v>
      </c>
      <c r="T46" s="187"/>
      <c r="U46" s="187"/>
      <c r="V46" s="187"/>
      <c r="W46" s="187"/>
      <c r="X46" s="187"/>
      <c r="Y46" s="187"/>
      <c r="Z46" s="187"/>
      <c r="AA46" s="187"/>
      <c r="AB46" s="187"/>
      <c r="AC46" s="187"/>
      <c r="AD46" s="187"/>
      <c r="AE46" s="187"/>
      <c r="AF46" s="187"/>
      <c r="AG46" s="187"/>
      <c r="AH46" s="187"/>
      <c r="AI46" s="187"/>
      <c r="AJ46" s="187"/>
      <c r="AK46" s="187"/>
      <c r="AL46" s="187"/>
      <c r="AM46" s="24"/>
      <c r="AN46" s="24"/>
      <c r="AP46" s="187" t="s">
        <v>20</v>
      </c>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row>
    <row r="47" s="24" customFormat="1" ht="11.25">
      <c r="AX47" s="26"/>
    </row>
    <row r="48" spans="1:35" s="24" customFormat="1" ht="11.25">
      <c r="A48" s="189" t="s">
        <v>19</v>
      </c>
      <c r="B48" s="189"/>
      <c r="C48" s="157" t="s">
        <v>599</v>
      </c>
      <c r="D48" s="157"/>
      <c r="E48" s="157"/>
      <c r="F48" s="157"/>
      <c r="G48" s="190" t="s">
        <v>19</v>
      </c>
      <c r="H48" s="190"/>
      <c r="I48" s="157" t="s">
        <v>765</v>
      </c>
      <c r="J48" s="157"/>
      <c r="K48" s="157"/>
      <c r="L48" s="157"/>
      <c r="M48" s="157"/>
      <c r="N48" s="157"/>
      <c r="O48" s="157"/>
      <c r="P48" s="157"/>
      <c r="Q48" s="157"/>
      <c r="R48" s="157"/>
      <c r="S48" s="157"/>
      <c r="T48" s="157"/>
      <c r="U48" s="157"/>
      <c r="V48" s="157"/>
      <c r="W48" s="157"/>
      <c r="X48" s="157"/>
      <c r="Y48" s="157"/>
      <c r="Z48" s="157"/>
      <c r="AA48" s="190">
        <v>20</v>
      </c>
      <c r="AB48" s="190"/>
      <c r="AC48" s="190"/>
      <c r="AD48" s="190"/>
      <c r="AE48" s="191" t="s">
        <v>635</v>
      </c>
      <c r="AF48" s="191"/>
      <c r="AG48" s="191"/>
      <c r="AH48" s="191"/>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2018-02-01T11:10:20Z</cp:lastPrinted>
  <dcterms:created xsi:type="dcterms:W3CDTF">2010-04-13T12:58:24Z</dcterms:created>
  <dcterms:modified xsi:type="dcterms:W3CDTF">2018-04-02T08:07:21Z</dcterms:modified>
  <cp:category/>
  <cp:version/>
  <cp:contentType/>
  <cp:contentStatus/>
</cp:coreProperties>
</file>