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activeTab="3"/>
  </bookViews>
  <sheets>
    <sheet name="Доходы" sheetId="1" r:id="rId1"/>
    <sheet name="Расходы" sheetId="2" r:id="rId2"/>
    <sheet name="_params" sheetId="4" state="hidden" r:id="rId3"/>
    <sheet name="Лист1" sheetId="5" r:id="rId4"/>
  </sheets>
  <definedNames>
    <definedName name="APPT" localSheetId="0">Доходы!$A$24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Доходы!$F$65</definedName>
    <definedName name="LAST_CELL" localSheetId="1">Расходы!$F$188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1">Расходы!$A$13</definedName>
    <definedName name="REG_DATE" localSheetId="0">Доходы!$H$4</definedName>
    <definedName name="REND_1" localSheetId="0">Доходы!$A$65</definedName>
    <definedName name="REND_1" localSheetId="1">Расходы!$A$189</definedName>
    <definedName name="SIGN" localSheetId="0">Доходы!$A$23:$D$25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E189" i="2"/>
  <c r="BZ15" i="5"/>
  <c r="BD15"/>
  <c r="BZ25"/>
  <c r="BD25"/>
  <c r="BZ24"/>
  <c r="BD24"/>
  <c r="BZ23"/>
  <c r="BD23"/>
  <c r="BZ22"/>
  <c r="BD22"/>
  <c r="BZ20"/>
  <c r="BD20"/>
  <c r="BZ19"/>
  <c r="BD19"/>
  <c r="BZ18"/>
  <c r="BD18"/>
  <c r="BZ17"/>
  <c r="BD17"/>
  <c r="BZ5"/>
  <c r="BD5"/>
  <c r="BZ12"/>
  <c r="BZ10"/>
  <c r="BD9"/>
  <c r="BZ8"/>
  <c r="BZ9" s="1"/>
  <c r="BD8"/>
  <c r="CP5" l="1"/>
  <c r="E44" i="1"/>
  <c r="E45"/>
  <c r="F45" s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44" i="1" l="1"/>
  <c r="E19"/>
  <c r="F19" s="1"/>
</calcChain>
</file>

<file path=xl/sharedStrings.xml><?xml version="1.0" encoding="utf-8"?>
<sst xmlns="http://schemas.openxmlformats.org/spreadsheetml/2006/main" count="944" uniqueCount="486">
  <si>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</si>
  <si>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</si>
  <si>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</si>
  <si>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</si>
  <si>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</si>
  <si>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01.03.2023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</si>
  <si>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</si>
  <si>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</si>
  <si>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</si>
  <si>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</si>
  <si>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</si>
  <si>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</si>
  <si>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</si>
  <si>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</si>
  <si>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Ковалевского сельского поселения</t>
  </si>
  <si>
    <t>Ковалевское сельское поселение Красносулинского района</t>
  </si>
  <si>
    <t>Единица измерения: руб.</t>
  </si>
  <si>
    <t>04229076</t>
  </si>
  <si>
    <t>951</t>
  </si>
  <si>
    <t>60626430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</si>
  <si>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</si>
  <si>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</si>
  <si>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</si>
  <si>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</si>
  <si>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</si>
  <si>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</si>
  <si>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</si>
  <si>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</si>
  <si>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</si>
  <si>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</si>
  <si>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</si>
  <si>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</si>
  <si>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</si>
  <si>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</si>
  <si>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</si>
  <si>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</si>
  <si>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</si>
  <si>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</si>
  <si>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</si>
  <si>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</si>
  <si>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</si>
  <si>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</si>
  <si>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</si>
  <si>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</si>
  <si>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</si>
  <si>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</si>
  <si>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</si>
  <si>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</si>
  <si>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</si>
  <si>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</si>
  <si>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</si>
  <si>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</si>
  <si>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</si>
  <si>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</si>
  <si>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</si>
  <si>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</si>
  <si>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</si>
  <si>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</si>
  <si>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</si>
  <si>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</si>
  <si>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</si>
  <si>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</si>
  <si>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</si>
  <si>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</si>
  <si>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</si>
  <si>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</si>
  <si>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</si>
  <si>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</si>
  <si>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</si>
  <si>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</si>
  <si>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</si>
  <si>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</si>
  <si>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</si>
  <si>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</si>
  <si>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</si>
  <si>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</si>
  <si>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</si>
  <si>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</si>
  <si>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</si>
  <si>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</si>
  <si>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</si>
  <si>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</si>
  <si>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</si>
  <si>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</si>
  <si>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</si>
  <si>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</si>
  <si>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</si>
  <si>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</si>
  <si>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</si>
  <si>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</si>
  <si>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000 20215001100000150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</si>
  <si>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</si>
  <si>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</si>
  <si>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</si>
  <si>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</si>
  <si>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Субсидии бюджетам бюджетной системы Российской Федерации (межбюджетные субсидии)</t>
  </si>
  <si>
    <t>000 20220000000000150</t>
  </si>
  <si>
    <t>Прочие субсидии</t>
  </si>
  <si>
    <t>000 20229999000000150</t>
  </si>
  <si>
    <t>Прочие субсидии бюджетам сельских поселений</t>
  </si>
  <si>
    <t>000 20229999100000150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</si>
  <si>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</si>
  <si>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</si>
  <si>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</si>
  <si>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</si>
  <si>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</si>
  <si>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</si>
  <si>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</si>
  <si>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</si>
  <si>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</si>
  <si>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</si>
  <si>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</si>
  <si>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</si>
  <si>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</si>
  <si>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</si>
  <si>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</si>
  <si>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</si>
  <si>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</si>
  <si>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</si>
  <si>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</si>
  <si>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</si>
  <si>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</si>
  <si>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000 20800000000000000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</si>
  <si>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</si>
  <si>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000 20805000100000150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</si>
  <si>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</si>
  <si>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</si>
  <si>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</si>
  <si>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</si>
  <si>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</si>
  <si>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</si>
  <si>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КОВАЛЕВСКОГО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</si>
  <si>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</si>
  <si>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</si>
  <si>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</si>
  <si>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</si>
  <si>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</si>
  <si>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Ковалевского сельского поселения «Управление муниципальными финансами»</t>
  </si>
  <si>
    <t xml:space="preserve">951 0104 0100000000 000 </t>
  </si>
  <si>
    <t>Подпрограмма «Нормативно-методическое обеспечение и организация бюджетного процесса»</t>
  </si>
  <si>
    <t xml:space="preserve">951 0104 0120000000 000 </t>
  </si>
  <si>
    <t>Расходы на выплаты по оплате труда работников органа местного самоуправления Ковалевского сельского поселения в рамках подпрограммы «Нормативно-методическое обеспечение и организация бюджетного процесса» муниципальной программы Ковалевского сельского поселения «Управление муниципальными финансами»</t>
  </si>
  <si>
    <t xml:space="preserve">951 0104 0120000110 000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</si>
  <si>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</si>
  <si>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951 0104 0120000110 100 </t>
  </si>
  <si>
    <t>Расходы на выплаты персоналу государственных (муниципальных) органов</t>
  </si>
  <si>
    <t xml:space="preserve">951 0104 0120000110 120 </t>
  </si>
  <si>
    <t>Фонд оплаты труда государственных (муниципальных) органов</t>
  </si>
  <si>
    <t xml:space="preserve">951 0104 0120000110 121 </t>
  </si>
  <si>
    <t>Иные выплаты персоналу государственных (муниципальных) органов, за исключением фонда оплаты труда</t>
  </si>
  <si>
    <t xml:space="preserve">951 0104 0120000110 122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</si>
  <si>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</si>
  <si>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951 0104 0120000110 129 </t>
  </si>
  <si>
    <t>Расходы на обеспечение функций органа местного самоуправления Ковалевского сельского поселения в рамках подпрограммы «Нормативно-методическое обеспечение и организация бюджетного процесса» муниципальной программы Ковалевского сельского поселения «Управление муниципальными финансами»</t>
  </si>
  <si>
    <t xml:space="preserve">951 0104 0120000190 000 </t>
  </si>
  <si>
    <t>Закупка товаров, работ и услуг для обеспечения государственных (муниципальных) нужд</t>
  </si>
  <si>
    <t xml:space="preserve">951 0104 0120000190 200 </t>
  </si>
  <si>
    <t>Иные закупки товаров, работ и услуг для обеспечения государственных (муниципальных) нужд</t>
  </si>
  <si>
    <t xml:space="preserve">951 0104 0120000190 240 </t>
  </si>
  <si>
    <t>Прочая закупка товаров, работ и услуг</t>
  </si>
  <si>
    <t xml:space="preserve">951 0104 0120000190 244 </t>
  </si>
  <si>
    <t>Закупка энергетических ресурсов</t>
  </si>
  <si>
    <t xml:space="preserve">951 0104 0120000190 247 </t>
  </si>
  <si>
    <t>Обеспечение деятельности органа местного самоуправления Ковалевского сельское поселения</t>
  </si>
  <si>
    <t xml:space="preserve">951 0104 9900000000 000 </t>
  </si>
  <si>
    <t>Иные 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</si>
  <si>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</si>
  <si>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расходам в рамках непрограммных расходов органа местного самоуправления Ковалевского сельского поселения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</si>
  <si>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</si>
  <si>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</si>
  <si>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</si>
  <si>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</si>
  <si>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</si>
  <si>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</si>
  <si>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951 0106 9900000000 000 </t>
  </si>
  <si>
    <t xml:space="preserve">951 0106 9990000000 000 </t>
  </si>
  <si>
    <t>Предоставление межбюджетных трансфертов из бюджета Ковалевского сельского поселения бюджету Красносулинского района согласно переданным полномочиям в рамках непрограммных расходов органов местного самоуправления Ковалевского сельского поселения</t>
  </si>
  <si>
    <t xml:space="preserve">951 0106 9990085010 000 </t>
  </si>
  <si>
    <t>Межбюджетные трансферты</t>
  </si>
  <si>
    <t xml:space="preserve">951 0106 9990085010 500 </t>
  </si>
  <si>
    <t xml:space="preserve">951 0106 9990085010 540 </t>
  </si>
  <si>
    <t>Резервные фонды</t>
  </si>
  <si>
    <t xml:space="preserve">951 0111 0000000000 000 </t>
  </si>
  <si>
    <t xml:space="preserve">951 0111 9900000000 000 </t>
  </si>
  <si>
    <t>ФИКТИВНЫЙ-БЕЗ НАЗВАНИЯ</t>
  </si>
  <si>
    <t xml:space="preserve">951 0111 9910000000 000 </t>
  </si>
  <si>
    <t>Резервный фонд Администрации Ковалевского сельского поселения на финансовое обеспечение непредвиденных расходов в рамках непрограммных расходов органа местного самоуправления Ковалевского сельского поселения</t>
  </si>
  <si>
    <t xml:space="preserve">951 0111 9910090100 000 </t>
  </si>
  <si>
    <t>Иные бюджетные ассигнования</t>
  </si>
  <si>
    <t xml:space="preserve">951 0111 9910090100 800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</si>
  <si>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</si>
  <si>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</si>
  <si>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</si>
  <si>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</si>
  <si>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 xml:space="preserve">951 0113 0100000000 000 </t>
  </si>
  <si>
    <t xml:space="preserve">951 0113 0120000000 000 </t>
  </si>
  <si>
    <t>Реализация напраления расходов в рамках подпрограммы "Нормативно-методическое обеспечение и организация бюджетного процесса" муниципальной программы Ковалевского сельского поселения "Управление муниципальными финансами"</t>
  </si>
  <si>
    <t xml:space="preserve">951 0113 0120099990 000 </t>
  </si>
  <si>
    <t xml:space="preserve">951 0113 0120099990 800 </t>
  </si>
  <si>
    <t>Уплата налогов, сборов и иных платежей</t>
  </si>
  <si>
    <t xml:space="preserve">951 0113 0120099990 850 </t>
  </si>
  <si>
    <t>Уплата налога на имущество организаций и земельного налога</t>
  </si>
  <si>
    <t xml:space="preserve">951 0113 0120099990 851 </t>
  </si>
  <si>
    <t>Уплата прочих налогов, сборов</t>
  </si>
  <si>
    <t xml:space="preserve">951 0113 0120099990 852 </t>
  </si>
  <si>
    <t>Муниципальная программа Ковалевского сельского поселения «Муниципальная политика»</t>
  </si>
  <si>
    <t xml:space="preserve">951 0113 0200000000 000 </t>
  </si>
  <si>
    <t>Подпрограмма «Обеспечение реализации муниципальной программы Ковалевского сельского поселения «Муниципальная политика»</t>
  </si>
  <si>
    <t xml:space="preserve">951 0113 0220000000 000 </t>
  </si>
  <si>
    <t>Расходы на публикацию и обнародование нормативно-правовых актов Ковалевского сельского поселения, проектов правовых актов Ковалевского сельского поселения и иных информационных материалов в средствах массовой информации в рамках подпрограммы «Обеспечение реализации муниципальной программы Ковалевского сельского поселения «Муниципальная политика» муниципальной программы Ковалевского сельского поселения «Муниципальная политика»</t>
  </si>
  <si>
    <t xml:space="preserve">951 0113 0220020020 000 </t>
  </si>
  <si>
    <t xml:space="preserve">951 0113 0220020020 200 </t>
  </si>
  <si>
    <t xml:space="preserve">951 0113 0220020020 240 </t>
  </si>
  <si>
    <t xml:space="preserve">951 0113 0220020020 244 </t>
  </si>
  <si>
    <t>Иные мероприятия в сфере муниципального управления в рамках подпрограммы «Обеспечение реализации муниципальной программы Ковалевского сельского поселения «Муниципальная политика» муниципальной программы Ковалевского сельского поселения «Муниципальная политика»</t>
  </si>
  <si>
    <t xml:space="preserve">951 0113 0220020240 000 </t>
  </si>
  <si>
    <t xml:space="preserve">951 0113 0220020240 800 </t>
  </si>
  <si>
    <t xml:space="preserve">951 0113 0220020240 850 </t>
  </si>
  <si>
    <t>Уплата иных платежей</t>
  </si>
  <si>
    <t xml:space="preserve">951 0113 0220020240 853 </t>
  </si>
  <si>
    <t>Муниципальная программа Ковалевского сельского поселения "Обеспечение пожарной безопасности, безопасности людей на водных объектах, профилактика экстремизма и терроризма"</t>
  </si>
  <si>
    <t xml:space="preserve">951 0113 0300000000 000 </t>
  </si>
  <si>
    <t>Подпрограмма «Профилактика экстремизма и терроризма»</t>
  </si>
  <si>
    <t xml:space="preserve">951 0113 0320000000 000 </t>
  </si>
  <si>
    <t>Мероприятия по профилактике экстремизма и терроризма в рамках подпрограммы «Профилактика экстремизма и терроризма» муниципальной программы Ковалевского сельского поселения «Пожарная безопасность» муниципальной программы Ковалевского сельского поселения «Обеспечение пожарной безопасности, безопасности людей на водных объектах, профилактика экстремизма и терроризма»</t>
  </si>
  <si>
    <t xml:space="preserve">951 0113 0320020060 000 </t>
  </si>
  <si>
    <t xml:space="preserve">951 0113 0320020060 200 </t>
  </si>
  <si>
    <t xml:space="preserve">951 0113 0320020060 240 </t>
  </si>
  <si>
    <t xml:space="preserve">951 0113 0320020060 244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</si>
  <si>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</si>
  <si>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</si>
  <si>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</si>
  <si>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</si>
  <si>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</si>
  <si>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</si>
  <si>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органами местного самоуправления поселений, муниципальных и городских округов по иным непрограммным расходам в рамках непрограммных расходов органа местного самоуправления Ковалевского сельского поселения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</si>
  <si>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</si>
  <si>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</si>
  <si>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</si>
  <si>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</si>
  <si>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</si>
  <si>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</si>
  <si>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</si>
  <si>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</si>
  <si>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</si>
  <si>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</si>
  <si>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</si>
  <si>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</si>
  <si>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951 0310 0300000000 000 </t>
  </si>
  <si>
    <t>Подпрограмма «Пожарная безопасность»</t>
  </si>
  <si>
    <t xml:space="preserve">951 0310 0310000000 000 </t>
  </si>
  <si>
    <t>Мероприятия по повышению уровня пожарной безопасности населения и территории поселения в рамках подпрограммы «Пожарная безопасность» муниципальной программы Ковалевского сельского поселения «Обеспечение пожарной безопасности, безопасности людей на водных объектах, профилактика экстремизма и терроризма»</t>
  </si>
  <si>
    <t xml:space="preserve">951 0310 0310020030 000 </t>
  </si>
  <si>
    <t xml:space="preserve">951 0310 0310020030 200 </t>
  </si>
  <si>
    <t xml:space="preserve">951 0310 0310020030 240 </t>
  </si>
  <si>
    <t xml:space="preserve">951 0310 0310020030 244 </t>
  </si>
  <si>
    <t>Подпрограмма «Обеспечение безопасности на водных объектах»</t>
  </si>
  <si>
    <t xml:space="preserve">951 0310 0330000000 000 </t>
  </si>
  <si>
    <t>Мероприятия по предупреждению происшествий на водных объектах в рамках подпрограммы «Обеспечение безопасности на водных объектах» муниципальной программы Ковалевского сельского поселения «Пожарная безопасность» муниципальной программы Ковалевского сельского поселения «Обеспечение пожарной безопасности, безопасности людей на водных объектах, профилактика экстремизма и терроризма»</t>
  </si>
  <si>
    <t xml:space="preserve">951 0310 0330020050 000 </t>
  </si>
  <si>
    <t xml:space="preserve">951 0310 0330020050 200 </t>
  </si>
  <si>
    <t xml:space="preserve">951 0310 0330020050 240 </t>
  </si>
  <si>
    <t xml:space="preserve">951 0310 0330020050 244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</si>
  <si>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</si>
  <si>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</si>
  <si>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</si>
  <si>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</si>
  <si>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Муниципальная программа Ковалевского сельского поселения «Развитие транспортной системы»</t>
  </si>
  <si>
    <t xml:space="preserve">951 0409 0400000000 000 </t>
  </si>
  <si>
    <t>Подпрограмма «Развитие транспортной инфраструктуры Ковалевского сельского поселения»</t>
  </si>
  <si>
    <t xml:space="preserve">951 0409 0410000000 000 </t>
  </si>
  <si>
    <t>Мероприятия по ремонту и содержанию автомобильных дорог общего пользования местного значения и искусственных сооружений на них в рамках подпрограммы «Развитие транспортной инфраструктуры Ковалевского сельского поселения» муниципальной программы Ковалевского сельского поселения «Развитие транспортной системы»</t>
  </si>
  <si>
    <t xml:space="preserve">951 0409 0410020070 000 </t>
  </si>
  <si>
    <t xml:space="preserve">951 0409 0410020070 200 </t>
  </si>
  <si>
    <t xml:space="preserve">951 0409 0410020070 240 </t>
  </si>
  <si>
    <t xml:space="preserve">951 0409 0410020070 244 </t>
  </si>
  <si>
    <t>Подпрограмма «Повышение безопасности дорожного движения на территории Ковалевского сельского поселения»</t>
  </si>
  <si>
    <t xml:space="preserve">951 0409 0420000000 000 </t>
  </si>
  <si>
    <t>Мероприятия по организации дорожного движения в рамках подпрограммы «Повышение безопасности дорожного движения на территории Ковалевского сельского поселения» муниципальной программы Ковалевского сельского поселения «Развитие транспортной системы»</t>
  </si>
  <si>
    <t xml:space="preserve">951 0409 0420020080 000 </t>
  </si>
  <si>
    <t xml:space="preserve">951 0409 0420020080 200 </t>
  </si>
  <si>
    <t xml:space="preserve">951 0409 0420020080 240 </t>
  </si>
  <si>
    <t xml:space="preserve">951 0409 0420020080 244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</si>
  <si>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</si>
  <si>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</si>
  <si>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</si>
  <si>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</si>
  <si>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>Муниципальная программа Ковалевского сельского поселения «Благоустройство территории и жилищно-коммунальное хозяйство»</t>
  </si>
  <si>
    <t xml:space="preserve">951 0501 0500000000 000 </t>
  </si>
  <si>
    <t>Подпрограмма "Развитие жилищно-коммунального хозяйства Ковалевского сельского поселения"</t>
  </si>
  <si>
    <t xml:space="preserve">951 0501 0510000000 000 </t>
  </si>
  <si>
    <t>Взносы "Ростовскому областному фонду содействия капитальному ремонту" на капитальный ремонт общего имущества многоквартирных домов в рамках подпрограммы "Развитие жилищно-коммунального хозяйства Ковалевского сельского поселения" муниципальной программы Ковалевского сельского поселения "Благоустройство территории и жилищно-коммунальное хозяйство"</t>
  </si>
  <si>
    <t xml:space="preserve">951 0501 0510020140 000 </t>
  </si>
  <si>
    <t xml:space="preserve">951 0501 0510020140 200 </t>
  </si>
  <si>
    <t xml:space="preserve">951 0501 0510020140 240 </t>
  </si>
  <si>
    <t xml:space="preserve">951 0501 0510020140 244 </t>
  </si>
  <si>
    <t>Подпрограмма "Переселение граждан из аварийного жилищного фонда на территории Ковалевского сельского поселения"</t>
  </si>
  <si>
    <t xml:space="preserve">951 0501 0530000000 000 </t>
  </si>
  <si>
    <t>Раходы за счет средств Резервного фонда Правительства Ростовской области на мероприятия по ликвидации жилищного фонда, признаного аварийным и подлежащим сносу</t>
  </si>
  <si>
    <t xml:space="preserve">951 0501 05300S4220 000 </t>
  </si>
  <si>
    <t xml:space="preserve">951 0501 05300S4220 200 </t>
  </si>
  <si>
    <t xml:space="preserve">951 0501 05300S4220 240 </t>
  </si>
  <si>
    <t xml:space="preserve">951 0501 05300S4220 244 </t>
  </si>
  <si>
    <t>Коммунальное хозяйство</t>
  </si>
  <si>
    <t xml:space="preserve">951 0502 0000000000 000 </t>
  </si>
  <si>
    <t xml:space="preserve">951 0502 0500000000 000 </t>
  </si>
  <si>
    <t xml:space="preserve">951 0502 0510000000 000 </t>
  </si>
  <si>
    <t>Мероприятия по содержанию и ремонту объектов коммунального хозяйства в рамках подпрограммы «Развитие жилищно-коммунального хозяйства Ковалевского сельского поселения» муниципальной программы Ковалевского сельского поселения «Благоустройство территории и жилищно-коммунальное хозяйство»</t>
  </si>
  <si>
    <t xml:space="preserve">951 0502 0510020150 000 </t>
  </si>
  <si>
    <t xml:space="preserve">951 0502 0510020150 200 </t>
  </si>
  <si>
    <t xml:space="preserve">951 0502 0510020150 240 </t>
  </si>
  <si>
    <t xml:space="preserve">951 0502 0510020150 244 </t>
  </si>
  <si>
    <t>Расходы на возмещение предприятиям жилищно-коммунального хозяйства части оплаты граждан за коммунальные услуги в рамках подпрограммы Ковалевского сельского поселения «Развитие жилищно-коммунального хозяйства Ковалевского сельского поселения» муниципальной программы Ковалевского сельского поселения «Благоустройство территории и жилищно-коммунальное хозяйство»</t>
  </si>
  <si>
    <t xml:space="preserve">951 0502 05100S3660 000 </t>
  </si>
  <si>
    <t xml:space="preserve">951 0502 05100S3660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</si>
  <si>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</si>
  <si>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0502 05100S3660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</si>
  <si>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</si>
  <si>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0502 05100S3660 811 </t>
  </si>
  <si>
    <t>Благоустройство</t>
  </si>
  <si>
    <t xml:space="preserve">951 0503 0000000000 000 </t>
  </si>
  <si>
    <t xml:space="preserve">951 0503 0500000000 000 </t>
  </si>
  <si>
    <t>Подпрограмма "Мероприятия по благоустройству территории Ковалевского сельского поселения"</t>
  </si>
  <si>
    <t xml:space="preserve">951 0503 0520000000 000 </t>
  </si>
  <si>
    <t>Мероприятия по организации уличного освещения, содержанию и ремонту объектов уличного освещения в рамках подпрограммы « Мероприятия по благоустройству территории Ковалевского сельского поселения» муниципальной программы Ковалевского сельского поселения «Благоустройство территории  и жилищно-коммунальное хозяйство»</t>
  </si>
  <si>
    <t xml:space="preserve">951 0503 0520020090 000 </t>
  </si>
  <si>
    <t xml:space="preserve">951 0503 0520020090 200 </t>
  </si>
  <si>
    <t xml:space="preserve">951 0503 0520020090 240 </t>
  </si>
  <si>
    <t xml:space="preserve">951 0503 0520020090 247 </t>
  </si>
  <si>
    <t>Мероприятия по организации содержания мест захоронений в рамках подпрограммы «Мероприятия по благоустройству территории Ковалевского сельского поселения» муниципальной программы Ковалевского сельского поселения «Благоустройство территории и жилищно-коммунальное хозяйство»</t>
  </si>
  <si>
    <t xml:space="preserve">951 0503 0520020100 000 </t>
  </si>
  <si>
    <t xml:space="preserve">951 0503 0520020100 200 </t>
  </si>
  <si>
    <t xml:space="preserve">951 0503 0520020100 240 </t>
  </si>
  <si>
    <t xml:space="preserve">951 0503 0520020100 244 </t>
  </si>
  <si>
    <t>Мероприятия по содержанию и ремонту объектов благоустройства и мест общего пользования в рамках подпрограммы «Мероприятия по благоустройству территории Ковалевского сельского поселения» муниципальной программы Ковалевского сельского поселения «Благоустройство территории  и жилищно-коммунальное хозяйство»</t>
  </si>
  <si>
    <t xml:space="preserve">951 0503 0520020120 000 </t>
  </si>
  <si>
    <t xml:space="preserve">951 0503 0520020120 200 </t>
  </si>
  <si>
    <t xml:space="preserve">951 0503 0520020120 240 </t>
  </si>
  <si>
    <t xml:space="preserve">951 0503 0520020120 244 </t>
  </si>
  <si>
    <t>Муниципальная программа Ковалевского сельского поселения " Формирование современной городской среды на территории Ковалевского сельского поселения"</t>
  </si>
  <si>
    <t xml:space="preserve">951 0503 0800000000 000 </t>
  </si>
  <si>
    <t>Подпрограмма "Благоустройство общественных территорий населенных пунктов Ковалевского сельского поселения"</t>
  </si>
  <si>
    <t xml:space="preserve">951 0503 0810000000 000 </t>
  </si>
  <si>
    <t>"Благоустройство общественных территорий населенных пунктов Ковалевского сельского поселения " в рамках подпрограммы "Благоустройство общественных территорий населенных пунктов Ковалевского сельского поселения"</t>
  </si>
  <si>
    <t xml:space="preserve">951 0503 0810020160 000 </t>
  </si>
  <si>
    <t xml:space="preserve">951 0503 0810020160 200 </t>
  </si>
  <si>
    <t xml:space="preserve">951 0503 0810020160 240 </t>
  </si>
  <si>
    <t xml:space="preserve">951 0503 0810020160 244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</si>
  <si>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</si>
  <si>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</si>
  <si>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</si>
  <si>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</si>
  <si>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951 0705 0200000000 000 </t>
  </si>
  <si>
    <t>Подпрограмма «Развитие муниципального управления и муниципальной службы в Ковалевском сельском поселении, повышение квалификации лиц, занятых в системе местного самоуправления»</t>
  </si>
  <si>
    <t xml:space="preserve">951 0705 0210000000 000 </t>
  </si>
  <si>
    <t>Мероприятия по повышению квалификации муниципальных служащих в рамках подпрограммы «Развитие муниципального управления и муниципальной службы в Ковалевском сельском поселении, повышение квалификации лиц, занятых в системе местного самоуправления» муниципальной программы Ковалевского сельского поселения «Муниципальная политика»</t>
  </si>
  <si>
    <t xml:space="preserve">951 0705 0210020010 000 </t>
  </si>
  <si>
    <t xml:space="preserve">951 0705 0210020010 200 </t>
  </si>
  <si>
    <t xml:space="preserve">951 0705 0210020010 240 </t>
  </si>
  <si>
    <t xml:space="preserve">951 0705 0210020010 244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</si>
  <si>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</si>
  <si>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</si>
  <si>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</si>
  <si>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</si>
  <si>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Ковалевского сельского поселения «Развитие культуры»</t>
  </si>
  <si>
    <t xml:space="preserve">951 0801 0600000000 000 </t>
  </si>
  <si>
    <t>Подпрограмма «Развитие культурно-досуговой деятельности»</t>
  </si>
  <si>
    <t xml:space="preserve">951 0801 0610000000 000 </t>
  </si>
  <si>
    <t>Расходы на обеспечение деятельности (оказание услуг) муниципальных учреждений культуры Ковалевского сельского поселения в рамках подпрограммы «Развитие культурно-досуговой деятельности» муниципальной программы Ковалевского сельского поселения «Развитие культуры»</t>
  </si>
  <si>
    <t xml:space="preserve">951 0801 0610000590 000 </t>
  </si>
  <si>
    <t>Предоставление субсидий бюджетным, автономным учреждениям и иным некоммерческим организациям</t>
  </si>
  <si>
    <t xml:space="preserve">951 0801 0610000590 600 </t>
  </si>
  <si>
    <t>Субсидии бюджетным учреждениям</t>
  </si>
  <si>
    <t xml:space="preserve">951 0801 0610000590 610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</si>
  <si>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</si>
  <si>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951 0801 0610000590 611 </t>
  </si>
  <si>
    <t>Расходы на мероприятия организационного и техногенного хврвктера, возникающие при проведении капитального ремонта муниципальных учреждений культуры рамках подпрограммы "Развитие культурно-досуговой деятельности" муниципальной программы Ковалевского сельского поселения "Развитие культуры"</t>
  </si>
  <si>
    <t xml:space="preserve">951 0801 0610020250 000 </t>
  </si>
  <si>
    <t xml:space="preserve">951 0801 0610020250 600 </t>
  </si>
  <si>
    <t xml:space="preserve">951 0801 0610020250 610 </t>
  </si>
  <si>
    <t>Субсидии бюджетным учреждениям на иные цели</t>
  </si>
  <si>
    <t xml:space="preserve">951 0801 0610020250 612 </t>
  </si>
  <si>
    <t>Расходы на капитальный ремонт муниципальных учреждений культуры Ковалевского сельского поселения, включая разработку проектных работ в рамках подпрограммы "Развитие культурно-досуговой деятельности" муниципальной программы Ковалевского сельского поселения "Развитие культуры"</t>
  </si>
  <si>
    <t xml:space="preserve">951 0801 06100S3290 000 </t>
  </si>
  <si>
    <t xml:space="preserve">951 0801 06100S3290 600 </t>
  </si>
  <si>
    <t xml:space="preserve">951 0801 06100S3290 610 </t>
  </si>
  <si>
    <t xml:space="preserve">951 0801 06100S3290 612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</si>
  <si>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</si>
  <si>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</si>
  <si>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</si>
  <si>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</si>
  <si>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>Муниципальная программа Ковалевского сельского поселения «Развитие физической культуры и спорта»</t>
  </si>
  <si>
    <t xml:space="preserve">951 1102 0700000000 000 </t>
  </si>
  <si>
    <t>Подпрограмма «Развитие физкультурно-спортивной деятельности»</t>
  </si>
  <si>
    <t xml:space="preserve">951 1102 0710000000 000 </t>
  </si>
  <si>
    <t>Мероприятия по развитию физической культуры и спорта в рамках подпрограммы «Развитие физкультурно-спортивной деятельности» в рамках муниципальной программы Ковалевского сельского поселения «Развитие физической культуры и спорта»</t>
  </si>
  <si>
    <t xml:space="preserve">951 1102 0710020130 000 </t>
  </si>
  <si>
    <t xml:space="preserve">951 1102 0710020130 200 </t>
  </si>
  <si>
    <t xml:space="preserve">951 1102 0710020130 240 </t>
  </si>
  <si>
    <t xml:space="preserve">951 1102 0710020130 244 </t>
  </si>
  <si>
    <t>Результат исполнения бюджета (дефицит / профицит)</t>
  </si>
  <si>
    <t>450</t>
  </si>
  <si>
    <t xml:space="preserve">x                    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</si>
  <si>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</si>
  <si>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</si>
  <si>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</si>
  <si>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</si>
  <si>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</si>
  <si>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</si>
  <si>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</si>
  <si>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</si>
  <si>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</si>
  <si>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</si>
  <si>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</si>
  <si>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</si>
  <si>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</si>
  <si>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</si>
  <si>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</si>
  <si>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</si>
  <si>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</si>
  <si>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</si>
  <si>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</si>
  <si>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</si>
  <si>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</si>
  <si>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</si>
  <si>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</si>
  <si>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</si>
  <si>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</si>
  <si>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</si>
  <si>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</si>
  <si>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</si>
  <si>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</si>
  <si>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</si>
  <si>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</si>
  <si>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C:\117M01.txt</t>
  </si>
  <si>
    <t>Доходы/EXPORT_SRC_CODE</t>
  </si>
  <si>
    <t>Доходы/PERIOD</t>
  </si>
  <si>
    <t>01 марта 2023 г.</t>
  </si>
  <si>
    <t>Форма 0503117 с. 3</t>
  </si>
  <si>
    <t xml:space="preserve">  3. Источники финансирования дефицита бюджета</t>
  </si>
  <si>
    <t>Наименование показателя</t>
  </si>
  <si>
    <t>Код источника финансирования
дефицита бюджета
по бюджетной классификации</t>
  </si>
  <si>
    <t>Утвержденные 
бюджетные 
назначения</t>
  </si>
  <si>
    <t>Х</t>
  </si>
  <si>
    <t>Бюджетные кредиты из других бюджетов бюджетной системы Российской Федерации</t>
  </si>
  <si>
    <t>000 01030000000000000</t>
  </si>
  <si>
    <t>Бюджетные кредиты из других бюджетов бюджетной системы Российской Федерации в валюте Российской Федерации</t>
  </si>
  <si>
    <t>000 01030100000000000</t>
  </si>
  <si>
    <t>Получение бюджетных кредитов из других бюджетов бюджетной системы Российской Федерации в валюте Российской Федерации</t>
  </si>
  <si>
    <t>000 0103010000000700</t>
  </si>
  <si>
    <t>Привлечение кредитов из других бюджетов бюджетной системы Российской Федерации бюджетами сельских поселений в валюте Российской Федерации</t>
  </si>
  <si>
    <t>000 0103010010000710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</si>
  <si>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</si>
  <si>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000 0103010000000800</t>
  </si>
  <si>
    <t>Погашение бюджетами сельских поселений кредитов из других бюджетов бюджетной системы Российской Федерации в валюте Российской Федерации</t>
  </si>
  <si>
    <t>000 010301001000000810</t>
  </si>
  <si>
    <t>х</t>
  </si>
  <si>
    <t>000 01000000000000000</t>
  </si>
  <si>
    <t>Увеличение остатков средств всего</t>
  </si>
  <si>
    <t>000 01000000000000500</t>
  </si>
  <si>
    <t>Увеличение остатков средств бюджетов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</si>
  <si>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</si>
  <si>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</si>
  <si>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</si>
  <si>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</si>
  <si>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Уменьшение остатков средств, всего</t>
  </si>
  <si>
    <t>000 01000000000000600</t>
  </si>
  <si>
    <t>Уменьшение остатков средств бюджетов</t>
  </si>
  <si>
    <t>Уменьшение прочих остатков средств бюджетов</t>
  </si>
  <si>
    <t>000 01050200000000600</t>
  </si>
  <si>
    <t xml:space="preserve">Уменьшение прочих остатков денежных средств бюджетов </t>
  </si>
  <si>
    <t>000 01050201000000610</t>
  </si>
  <si>
    <t xml:space="preserve">Руководитель   </t>
  </si>
  <si>
    <t>Н.В.Изварин</t>
  </si>
  <si>
    <t>(подпись)</t>
  </si>
  <si>
    <t>(расшифровка подписи)</t>
  </si>
  <si>
    <t>Руководитель финансово-</t>
  </si>
  <si>
    <t>экономической службы</t>
  </si>
  <si>
    <t>Ю.А. Соммер</t>
  </si>
  <si>
    <t>Главный бухгалтер</t>
  </si>
  <si>
    <t>В.З. Дидейко</t>
  </si>
  <si>
    <t>"</t>
  </si>
  <si>
    <t>23</t>
  </si>
  <si>
    <t xml:space="preserve"> г.</t>
  </si>
  <si>
    <t>марта</t>
  </si>
  <si>
    <t>10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</si>
</sst>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5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10"/>
      <name val="Arial Cyr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6"/>
      <name val="Arial"/>
      <family val="2"/>
      <charset val="204"/>
    </font>
    <font>
      <sz val="12"/>
      <name val="Arial"/>
      <family val="2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5" fillId="0" borderId="0"/>
  </cellStyleXfs>
  <cellXfs count="170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" fontId="0" fillId="0" borderId="0" xfId="0" applyNumberFormat="1"/>
    <xf numFmtId="0" fontId="6" fillId="0" borderId="0" xfId="1" applyFont="1"/>
    <xf numFmtId="0" fontId="7" fillId="0" borderId="0" xfId="1" applyFont="1" applyAlignment="1">
      <alignment horizontal="right"/>
    </xf>
    <xf numFmtId="0" fontId="9" fillId="0" borderId="0" xfId="1" applyFont="1"/>
    <xf numFmtId="0" fontId="6" fillId="0" borderId="0" xfId="1" applyFont="1" applyAlignment="1">
      <alignment vertical="center"/>
    </xf>
    <xf numFmtId="0" fontId="6" fillId="0" borderId="0" xfId="1" applyFont="1" applyAlignment="1">
      <alignment vertical="top"/>
    </xf>
    <xf numFmtId="0" fontId="6" fillId="0" borderId="0" xfId="1" applyFont="1" applyAlignment="1"/>
    <xf numFmtId="0" fontId="7" fillId="0" borderId="0" xfId="1" applyFont="1"/>
    <xf numFmtId="0" fontId="11" fillId="0" borderId="44" xfId="1" applyFont="1" applyBorder="1" applyAlignment="1"/>
    <xf numFmtId="0" fontId="11" fillId="0" borderId="0" xfId="1" applyFont="1"/>
    <xf numFmtId="0" fontId="12" fillId="0" borderId="0" xfId="1" applyFont="1"/>
    <xf numFmtId="0" fontId="13" fillId="0" borderId="0" xfId="1" applyFont="1"/>
    <xf numFmtId="0" fontId="14" fillId="0" borderId="0" xfId="1" applyFont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0" fontId="11" fillId="0" borderId="0" xfId="1" applyFont="1" applyBorder="1" applyAlignment="1">
      <alignment horizontal="right"/>
    </xf>
    <xf numFmtId="49" fontId="11" fillId="0" borderId="44" xfId="1" applyNumberFormat="1" applyFont="1" applyBorder="1" applyAlignment="1">
      <alignment horizontal="center"/>
    </xf>
    <xf numFmtId="0" fontId="11" fillId="0" borderId="0" xfId="1" applyFont="1" applyBorder="1"/>
    <xf numFmtId="49" fontId="11" fillId="0" borderId="44" xfId="1" applyNumberFormat="1" applyFont="1" applyBorder="1" applyAlignment="1">
      <alignment horizontal="left"/>
    </xf>
    <xf numFmtId="0" fontId="11" fillId="0" borderId="66" xfId="1" applyFont="1" applyBorder="1" applyAlignment="1">
      <alignment horizontal="center" vertical="top"/>
    </xf>
    <xf numFmtId="0" fontId="11" fillId="0" borderId="0" xfId="1" applyFont="1" applyBorder="1" applyAlignment="1"/>
    <xf numFmtId="0" fontId="11" fillId="0" borderId="44" xfId="1" applyFont="1" applyBorder="1" applyAlignment="1">
      <alignment horizontal="center"/>
    </xf>
    <xf numFmtId="0" fontId="11" fillId="0" borderId="0" xfId="1" applyFont="1" applyBorder="1" applyAlignment="1">
      <alignment horizontal="center"/>
    </xf>
    <xf numFmtId="0" fontId="11" fillId="0" borderId="0" xfId="1" applyFont="1" applyBorder="1" applyAlignment="1">
      <alignment horizontal="left"/>
    </xf>
    <xf numFmtId="0" fontId="10" fillId="0" borderId="45" xfId="1" applyFont="1" applyBorder="1" applyAlignment="1">
      <alignment wrapText="1"/>
    </xf>
    <xf numFmtId="0" fontId="10" fillId="0" borderId="49" xfId="1" applyFont="1" applyBorder="1" applyAlignment="1">
      <alignment wrapText="1"/>
    </xf>
    <xf numFmtId="49" fontId="10" fillId="0" borderId="61" xfId="1" applyNumberFormat="1" applyFont="1" applyBorder="1" applyAlignment="1">
      <alignment horizontal="center"/>
    </xf>
    <xf numFmtId="49" fontId="10" fillId="0" borderId="62" xfId="1" applyNumberFormat="1" applyFont="1" applyBorder="1" applyAlignment="1">
      <alignment horizontal="center"/>
    </xf>
    <xf numFmtId="49" fontId="10" fillId="0" borderId="63" xfId="1" applyNumberFormat="1" applyFont="1" applyBorder="1" applyAlignment="1">
      <alignment horizontal="center"/>
    </xf>
    <xf numFmtId="4" fontId="10" fillId="0" borderId="63" xfId="1" applyNumberFormat="1" applyFont="1" applyBorder="1" applyAlignment="1">
      <alignment horizontal="center"/>
    </xf>
    <xf numFmtId="0" fontId="10" fillId="0" borderId="64" xfId="1" applyFont="1" applyBorder="1" applyAlignment="1">
      <alignment horizontal="center"/>
    </xf>
    <xf numFmtId="0" fontId="10" fillId="0" borderId="65" xfId="1" applyFont="1" applyBorder="1" applyAlignment="1">
      <alignment horizontal="center"/>
    </xf>
    <xf numFmtId="49" fontId="10" fillId="0" borderId="55" xfId="1" applyNumberFormat="1" applyFont="1" applyBorder="1" applyAlignment="1">
      <alignment horizontal="center"/>
    </xf>
    <xf numFmtId="49" fontId="10" fillId="0" borderId="46" xfId="1" applyNumberFormat="1" applyFont="1" applyBorder="1" applyAlignment="1">
      <alignment horizontal="center"/>
    </xf>
    <xf numFmtId="49" fontId="10" fillId="0" borderId="45" xfId="1" applyNumberFormat="1" applyFont="1" applyBorder="1" applyAlignment="1">
      <alignment horizontal="center"/>
    </xf>
    <xf numFmtId="4" fontId="10" fillId="0" borderId="45" xfId="1" applyNumberFormat="1" applyFont="1" applyBorder="1" applyAlignment="1">
      <alignment horizontal="center"/>
    </xf>
    <xf numFmtId="0" fontId="10" fillId="0" borderId="56" xfId="1" applyFont="1" applyBorder="1" applyAlignment="1">
      <alignment horizontal="center"/>
    </xf>
    <xf numFmtId="0" fontId="10" fillId="0" borderId="57" xfId="1" applyFont="1" applyBorder="1" applyAlignment="1">
      <alignment horizontal="center"/>
    </xf>
    <xf numFmtId="4" fontId="10" fillId="0" borderId="56" xfId="1" applyNumberFormat="1" applyFont="1" applyBorder="1" applyAlignment="1">
      <alignment horizontal="center"/>
    </xf>
    <xf numFmtId="4" fontId="10" fillId="0" borderId="57" xfId="1" applyNumberFormat="1" applyFont="1" applyBorder="1" applyAlignment="1">
      <alignment horizontal="center"/>
    </xf>
    <xf numFmtId="0" fontId="10" fillId="0" borderId="49" xfId="1" applyFont="1" applyBorder="1" applyAlignment="1">
      <alignment horizontal="left" wrapText="1" indent="2"/>
    </xf>
    <xf numFmtId="0" fontId="10" fillId="0" borderId="58" xfId="1" applyFont="1" applyBorder="1" applyAlignment="1">
      <alignment horizontal="left" wrapText="1" indent="2"/>
    </xf>
    <xf numFmtId="0" fontId="10" fillId="0" borderId="59" xfId="1" applyFont="1" applyBorder="1" applyAlignment="1">
      <alignment horizontal="left" wrapText="1" indent="2"/>
    </xf>
    <xf numFmtId="0" fontId="10" fillId="0" borderId="45" xfId="1" applyFont="1" applyBorder="1" applyAlignment="1">
      <alignment vertical="top" wrapText="1"/>
    </xf>
    <xf numFmtId="0" fontId="10" fillId="0" borderId="49" xfId="1" applyFont="1" applyBorder="1" applyAlignment="1">
      <alignment vertical="top" wrapText="1"/>
    </xf>
    <xf numFmtId="0" fontId="10" fillId="0" borderId="58" xfId="1" applyFont="1" applyBorder="1" applyAlignment="1">
      <alignment wrapText="1"/>
    </xf>
    <xf numFmtId="0" fontId="10" fillId="0" borderId="59" xfId="1" applyFont="1" applyBorder="1" applyAlignment="1">
      <alignment wrapText="1"/>
    </xf>
    <xf numFmtId="49" fontId="10" fillId="0" borderId="60" xfId="1" applyNumberFormat="1" applyFont="1" applyBorder="1" applyAlignment="1">
      <alignment horizontal="center"/>
    </xf>
    <xf numFmtId="49" fontId="10" fillId="0" borderId="58" xfId="1" applyNumberFormat="1" applyFont="1" applyBorder="1" applyAlignment="1">
      <alignment horizontal="center"/>
    </xf>
    <xf numFmtId="49" fontId="10" fillId="0" borderId="49" xfId="1" applyNumberFormat="1" applyFont="1" applyBorder="1" applyAlignment="1">
      <alignment horizontal="center"/>
    </xf>
    <xf numFmtId="4" fontId="10" fillId="0" borderId="49" xfId="1" applyNumberFormat="1" applyFont="1" applyBorder="1" applyAlignment="1">
      <alignment horizontal="center"/>
    </xf>
    <xf numFmtId="4" fontId="10" fillId="0" borderId="58" xfId="1" applyNumberFormat="1" applyFont="1" applyBorder="1" applyAlignment="1">
      <alignment horizontal="center"/>
    </xf>
    <xf numFmtId="4" fontId="10" fillId="0" borderId="46" xfId="1" applyNumberFormat="1" applyFont="1" applyBorder="1" applyAlignment="1">
      <alignment horizontal="center"/>
    </xf>
    <xf numFmtId="0" fontId="10" fillId="0" borderId="49" xfId="1" applyFont="1" applyBorder="1" applyAlignment="1">
      <alignment horizontal="center"/>
    </xf>
    <xf numFmtId="0" fontId="10" fillId="0" borderId="58" xfId="1" applyFont="1" applyBorder="1" applyAlignment="1">
      <alignment horizontal="center"/>
    </xf>
    <xf numFmtId="0" fontId="10" fillId="0" borderId="59" xfId="1" applyFont="1" applyBorder="1" applyAlignment="1">
      <alignment horizontal="center"/>
    </xf>
    <xf numFmtId="4" fontId="10" fillId="0" borderId="59" xfId="1" applyNumberFormat="1" applyFont="1" applyBorder="1" applyAlignment="1">
      <alignment horizontal="center"/>
    </xf>
    <xf numFmtId="0" fontId="10" fillId="0" borderId="45" xfId="1" applyFont="1" applyBorder="1" applyAlignment="1">
      <alignment horizontal="left" wrapText="1" indent="2"/>
    </xf>
    <xf numFmtId="0" fontId="10" fillId="0" borderId="45" xfId="1" applyFont="1" applyBorder="1" applyAlignment="1">
      <alignment vertical="center" wrapText="1"/>
    </xf>
    <xf numFmtId="0" fontId="10" fillId="0" borderId="49" xfId="1" applyFont="1" applyBorder="1" applyAlignment="1">
      <alignment vertical="center" wrapText="1"/>
    </xf>
    <xf numFmtId="49" fontId="10" fillId="0" borderId="50" xfId="1" applyNumberFormat="1" applyFont="1" applyBorder="1" applyAlignment="1">
      <alignment horizontal="center"/>
    </xf>
    <xf numFmtId="49" fontId="10" fillId="0" borderId="51" xfId="1" applyNumberFormat="1" applyFont="1" applyBorder="1" applyAlignment="1">
      <alignment horizontal="center"/>
    </xf>
    <xf numFmtId="49" fontId="10" fillId="0" borderId="52" xfId="1" applyNumberFormat="1" applyFont="1" applyBorder="1" applyAlignment="1">
      <alignment horizontal="center"/>
    </xf>
    <xf numFmtId="4" fontId="10" fillId="0" borderId="52" xfId="1" applyNumberFormat="1" applyFont="1" applyBorder="1" applyAlignment="1">
      <alignment horizontal="center"/>
    </xf>
    <xf numFmtId="4" fontId="10" fillId="0" borderId="53" xfId="1" applyNumberFormat="1" applyFont="1" applyBorder="1" applyAlignment="1">
      <alignment horizontal="center"/>
    </xf>
    <xf numFmtId="4" fontId="10" fillId="0" borderId="54" xfId="1" applyNumberFormat="1" applyFont="1" applyBorder="1" applyAlignment="1">
      <alignment horizontal="center"/>
    </xf>
    <xf numFmtId="0" fontId="10" fillId="0" borderId="45" xfId="1" applyFont="1" applyBorder="1" applyAlignment="1">
      <alignment horizontal="center" vertical="top"/>
    </xf>
    <xf numFmtId="0" fontId="10" fillId="0" borderId="47" xfId="1" applyFont="1" applyBorder="1" applyAlignment="1">
      <alignment horizontal="center" vertical="top"/>
    </xf>
    <xf numFmtId="0" fontId="10" fillId="0" borderId="48" xfId="1" applyFont="1" applyBorder="1" applyAlignment="1">
      <alignment horizontal="center" vertical="top"/>
    </xf>
    <xf numFmtId="0" fontId="8" fillId="0" borderId="44" xfId="1" applyFont="1" applyBorder="1" applyAlignment="1">
      <alignment horizontal="center" vertical="center"/>
    </xf>
    <xf numFmtId="0" fontId="10" fillId="0" borderId="45" xfId="1" applyFont="1" applyBorder="1" applyAlignment="1">
      <alignment horizontal="center" vertical="center" wrapText="1"/>
    </xf>
    <xf numFmtId="0" fontId="10" fillId="0" borderId="46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6"/>
  <sheetViews>
    <sheetView showGridLines="0" topLeftCell="A16" workbookViewId="0">
      <selection activeCell="I26" sqref="I26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  <col min="9" max="9" width="10.140625" bestFit="1" customWidth="1"/>
  </cols>
  <sheetData>
    <row r="1" spans="1:6" ht="15">
      <c r="A1" s="101"/>
      <c r="B1" s="101"/>
      <c r="C1" s="101"/>
      <c r="D1" s="101"/>
      <c r="E1" s="2"/>
      <c r="F1" s="2"/>
    </row>
    <row r="2" spans="1:6" ht="16.899999999999999" customHeight="1">
      <c r="A2" s="101" t="s">
        <v>0</v>
      </c>
      <c r="B2" s="101"/>
      <c r="C2" s="101"/>
      <c r="D2" s="101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02" t="s">
        <v>437</v>
      </c>
      <c r="B4" s="102"/>
      <c r="C4" s="102"/>
      <c r="D4" s="102"/>
      <c r="E4" s="3" t="s">
        <v>4</v>
      </c>
      <c r="F4" s="8" t="s">
        <v>5</v>
      </c>
    </row>
    <row r="5" spans="1:6">
      <c r="A5" s="9"/>
      <c r="B5" s="9"/>
      <c r="C5" s="9"/>
      <c r="D5" s="9"/>
      <c r="E5" s="3" t="s">
        <v>6</v>
      </c>
      <c r="F5" s="10" t="s">
        <v>17</v>
      </c>
    </row>
    <row r="6" spans="1:6">
      <c r="A6" s="11" t="s">
        <v>7</v>
      </c>
      <c r="B6" s="103" t="s">
        <v>14</v>
      </c>
      <c r="C6" s="104"/>
      <c r="D6" s="104"/>
      <c r="E6" s="3" t="s">
        <v>8</v>
      </c>
      <c r="F6" s="10" t="s">
        <v>18</v>
      </c>
    </row>
    <row r="7" spans="1:6">
      <c r="A7" s="11" t="s">
        <v>9</v>
      </c>
      <c r="B7" s="105" t="s">
        <v>15</v>
      </c>
      <c r="C7" s="105"/>
      <c r="D7" s="105"/>
      <c r="E7" s="3" t="s">
        <v>10</v>
      </c>
      <c r="F7" s="12" t="s">
        <v>19</v>
      </c>
    </row>
    <row r="8" spans="1:6">
      <c r="A8" s="11" t="s">
        <v>11</v>
      </c>
      <c r="B8" s="11"/>
      <c r="C8" s="11"/>
      <c r="D8" s="13"/>
      <c r="E8" s="3"/>
      <c r="F8" s="14"/>
    </row>
    <row r="9" spans="1:6">
      <c r="A9" s="11" t="s">
        <v>16</v>
      </c>
      <c r="B9" s="11"/>
      <c r="C9" s="15"/>
      <c r="D9" s="13"/>
      <c r="E9" s="3" t="s">
        <v>12</v>
      </c>
      <c r="F9" s="16" t="s">
        <v>13</v>
      </c>
    </row>
    <row r="10" spans="1:6" ht="20.25" customHeight="1">
      <c r="A10" s="101" t="s">
        <v>20</v>
      </c>
      <c r="B10" s="101"/>
      <c r="C10" s="101"/>
      <c r="D10" s="101"/>
      <c r="E10" s="1"/>
      <c r="F10" s="17"/>
    </row>
    <row r="11" spans="1:6" ht="4.1500000000000004" customHeight="1">
      <c r="A11" s="95" t="s">
        <v>21</v>
      </c>
      <c r="B11" s="89" t="s">
        <v>22</v>
      </c>
      <c r="C11" s="89" t="s">
        <v>23</v>
      </c>
      <c r="D11" s="92" t="s">
        <v>24</v>
      </c>
      <c r="E11" s="92" t="s">
        <v>25</v>
      </c>
      <c r="F11" s="98" t="s">
        <v>26</v>
      </c>
    </row>
    <row r="12" spans="1:6" ht="3.6" customHeight="1">
      <c r="A12" s="96"/>
      <c r="B12" s="90"/>
      <c r="C12" s="90"/>
      <c r="D12" s="93"/>
      <c r="E12" s="93"/>
      <c r="F12" s="99"/>
    </row>
    <row r="13" spans="1:6" ht="3" customHeight="1">
      <c r="A13" s="96"/>
      <c r="B13" s="90"/>
      <c r="C13" s="90"/>
      <c r="D13" s="93"/>
      <c r="E13" s="93"/>
      <c r="F13" s="99"/>
    </row>
    <row r="14" spans="1:6" ht="3" customHeight="1">
      <c r="A14" s="96"/>
      <c r="B14" s="90"/>
      <c r="C14" s="90"/>
      <c r="D14" s="93"/>
      <c r="E14" s="93"/>
      <c r="F14" s="99"/>
    </row>
    <row r="15" spans="1:6" ht="3" customHeight="1">
      <c r="A15" s="96"/>
      <c r="B15" s="90"/>
      <c r="C15" s="90"/>
      <c r="D15" s="93"/>
      <c r="E15" s="93"/>
      <c r="F15" s="99"/>
    </row>
    <row r="16" spans="1:6" ht="3" customHeight="1">
      <c r="A16" s="96"/>
      <c r="B16" s="90"/>
      <c r="C16" s="90"/>
      <c r="D16" s="93"/>
      <c r="E16" s="93"/>
      <c r="F16" s="99"/>
    </row>
    <row r="17" spans="1:9" ht="23.45" customHeight="1">
      <c r="A17" s="97"/>
      <c r="B17" s="91"/>
      <c r="C17" s="91"/>
      <c r="D17" s="94"/>
      <c r="E17" s="94"/>
      <c r="F17" s="100"/>
    </row>
    <row r="18" spans="1:9" ht="12.6" customHeight="1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9">
      <c r="A19" s="24" t="s">
        <v>30</v>
      </c>
      <c r="B19" s="25" t="s">
        <v>31</v>
      </c>
      <c r="C19" s="26" t="s">
        <v>32</v>
      </c>
      <c r="D19" s="27">
        <v>51321300</v>
      </c>
      <c r="E19" s="28">
        <f>E21+E44</f>
        <v>1780472.1</v>
      </c>
      <c r="F19" s="27">
        <f>IF(OR(D19="-",IF(E19="-",0,E19)&gt;=IF(D19="-",0,D19)),"-",IF(D19="-",0,D19)-IF(E19="-",0,E19))</f>
        <v>49540827.899999999</v>
      </c>
    </row>
    <row r="20" spans="1:9">
      <c r="A20" s="29" t="s">
        <v>33</v>
      </c>
      <c r="B20" s="30"/>
      <c r="C20" s="31"/>
      <c r="D20" s="32"/>
      <c r="E20" s="32"/>
      <c r="F20" s="33"/>
    </row>
    <row r="21" spans="1:9">
      <c r="A21" s="34" t="s">
        <v>34</v>
      </c>
      <c r="B21" s="35" t="s">
        <v>31</v>
      </c>
      <c r="C21" s="36" t="s">
        <v>35</v>
      </c>
      <c r="D21" s="37">
        <v>3575900</v>
      </c>
      <c r="E21" s="37">
        <v>101291.27</v>
      </c>
      <c r="F21" s="38">
        <f t="shared" ref="F21:F65" si="0">IF(OR(D21="-",IF(E21="-",0,E21)&gt;=IF(D21="-",0,D21)),"-",IF(D21="-",0,D21)-IF(E21="-",0,E21))</f>
        <v>3474608.73</v>
      </c>
    </row>
    <row r="22" spans="1:9">
      <c r="A22" s="34" t="s">
        <v>36</v>
      </c>
      <c r="B22" s="35" t="s">
        <v>31</v>
      </c>
      <c r="C22" s="36" t="s">
        <v>37</v>
      </c>
      <c r="D22" s="37">
        <v>1584400</v>
      </c>
      <c r="E22" s="37">
        <v>70363.61</v>
      </c>
      <c r="F22" s="38">
        <f t="shared" si="0"/>
        <v>1514036.39</v>
      </c>
    </row>
    <row r="23" spans="1:9">
      <c r="A23" s="34" t="s">
        <v>38</v>
      </c>
      <c r="B23" s="35" t="s">
        <v>31</v>
      </c>
      <c r="C23" s="36" t="s">
        <v>39</v>
      </c>
      <c r="D23" s="37">
        <v>1584400</v>
      </c>
      <c r="E23" s="37">
        <v>70363.61</v>
      </c>
      <c r="F23" s="38">
        <f t="shared" si="0"/>
        <v>1514036.39</v>
      </c>
    </row>
    <row r="24" spans="1:9" ht="67.5">
      <c r="A24" s="39" t="s">
        <v>40</v>
      </c>
      <c r="B24" s="35" t="s">
        <v>31</v>
      </c>
      <c r="C24" s="36" t="s">
        <v>41</v>
      </c>
      <c r="D24" s="37">
        <v>1584400</v>
      </c>
      <c r="E24" s="37">
        <v>70962.83</v>
      </c>
      <c r="F24" s="38">
        <f t="shared" si="0"/>
        <v>1513437.17</v>
      </c>
    </row>
    <row r="25" spans="1:9" ht="90">
      <c r="A25" s="39" t="s">
        <v>42</v>
      </c>
      <c r="B25" s="35" t="s">
        <v>31</v>
      </c>
      <c r="C25" s="36" t="s">
        <v>43</v>
      </c>
      <c r="D25" s="37" t="s">
        <v>44</v>
      </c>
      <c r="E25" s="37">
        <v>70962.83</v>
      </c>
      <c r="F25" s="38" t="str">
        <f t="shared" si="0"/>
        <v>-</v>
      </c>
      <c r="I25" s="76"/>
    </row>
    <row r="26" spans="1:9" ht="33.75">
      <c r="A26" s="34" t="s">
        <v>45</v>
      </c>
      <c r="B26" s="35" t="s">
        <v>31</v>
      </c>
      <c r="C26" s="36" t="s">
        <v>46</v>
      </c>
      <c r="D26" s="37" t="s">
        <v>44</v>
      </c>
      <c r="E26" s="37">
        <v>-599.22</v>
      </c>
      <c r="F26" s="38" t="str">
        <f t="shared" si="0"/>
        <v>-</v>
      </c>
    </row>
    <row r="27" spans="1:9" ht="67.5">
      <c r="A27" s="34" t="s">
        <v>47</v>
      </c>
      <c r="B27" s="35" t="s">
        <v>31</v>
      </c>
      <c r="C27" s="36" t="s">
        <v>48</v>
      </c>
      <c r="D27" s="37" t="s">
        <v>44</v>
      </c>
      <c r="E27" s="37">
        <v>-599.22</v>
      </c>
      <c r="F27" s="38" t="str">
        <f t="shared" si="0"/>
        <v>-</v>
      </c>
    </row>
    <row r="28" spans="1:9">
      <c r="A28" s="34" t="s">
        <v>49</v>
      </c>
      <c r="B28" s="35" t="s">
        <v>31</v>
      </c>
      <c r="C28" s="36" t="s">
        <v>50</v>
      </c>
      <c r="D28" s="37">
        <v>1980100</v>
      </c>
      <c r="E28" s="37">
        <v>30927.66</v>
      </c>
      <c r="F28" s="38">
        <f t="shared" si="0"/>
        <v>1949172.34</v>
      </c>
    </row>
    <row r="29" spans="1:9">
      <c r="A29" s="34" t="s">
        <v>51</v>
      </c>
      <c r="B29" s="35" t="s">
        <v>31</v>
      </c>
      <c r="C29" s="36" t="s">
        <v>52</v>
      </c>
      <c r="D29" s="37">
        <v>121000</v>
      </c>
      <c r="E29" s="37">
        <v>6787.3</v>
      </c>
      <c r="F29" s="38">
        <f t="shared" si="0"/>
        <v>114212.7</v>
      </c>
    </row>
    <row r="30" spans="1:9" ht="33.75">
      <c r="A30" s="34" t="s">
        <v>53</v>
      </c>
      <c r="B30" s="35" t="s">
        <v>31</v>
      </c>
      <c r="C30" s="36" t="s">
        <v>54</v>
      </c>
      <c r="D30" s="37">
        <v>121000</v>
      </c>
      <c r="E30" s="37">
        <v>6787.3</v>
      </c>
      <c r="F30" s="38">
        <f t="shared" si="0"/>
        <v>114212.7</v>
      </c>
    </row>
    <row r="31" spans="1:9" ht="67.5">
      <c r="A31" s="34" t="s">
        <v>55</v>
      </c>
      <c r="B31" s="35" t="s">
        <v>31</v>
      </c>
      <c r="C31" s="36" t="s">
        <v>56</v>
      </c>
      <c r="D31" s="37" t="s">
        <v>44</v>
      </c>
      <c r="E31" s="37">
        <v>6787.3</v>
      </c>
      <c r="F31" s="38" t="str">
        <f t="shared" si="0"/>
        <v>-</v>
      </c>
    </row>
    <row r="32" spans="1:9">
      <c r="A32" s="34" t="s">
        <v>57</v>
      </c>
      <c r="B32" s="35" t="s">
        <v>31</v>
      </c>
      <c r="C32" s="36" t="s">
        <v>58</v>
      </c>
      <c r="D32" s="37">
        <v>1859100</v>
      </c>
      <c r="E32" s="37">
        <v>24140.36</v>
      </c>
      <c r="F32" s="38">
        <f t="shared" si="0"/>
        <v>1834959.64</v>
      </c>
    </row>
    <row r="33" spans="1:6">
      <c r="A33" s="34" t="s">
        <v>59</v>
      </c>
      <c r="B33" s="35" t="s">
        <v>31</v>
      </c>
      <c r="C33" s="36" t="s">
        <v>60</v>
      </c>
      <c r="D33" s="37">
        <v>249000</v>
      </c>
      <c r="E33" s="37" t="s">
        <v>44</v>
      </c>
      <c r="F33" s="38">
        <f t="shared" si="0"/>
        <v>249000</v>
      </c>
    </row>
    <row r="34" spans="1:6" ht="33.75">
      <c r="A34" s="34" t="s">
        <v>61</v>
      </c>
      <c r="B34" s="35" t="s">
        <v>31</v>
      </c>
      <c r="C34" s="36" t="s">
        <v>62</v>
      </c>
      <c r="D34" s="37">
        <v>249000</v>
      </c>
      <c r="E34" s="37" t="s">
        <v>44</v>
      </c>
      <c r="F34" s="38">
        <f t="shared" si="0"/>
        <v>249000</v>
      </c>
    </row>
    <row r="35" spans="1:6">
      <c r="A35" s="34" t="s">
        <v>63</v>
      </c>
      <c r="B35" s="35" t="s">
        <v>31</v>
      </c>
      <c r="C35" s="36" t="s">
        <v>64</v>
      </c>
      <c r="D35" s="37">
        <v>1610100</v>
      </c>
      <c r="E35" s="37">
        <v>24140.36</v>
      </c>
      <c r="F35" s="38">
        <f t="shared" si="0"/>
        <v>1585959.64</v>
      </c>
    </row>
    <row r="36" spans="1:6" ht="33.75">
      <c r="A36" s="34" t="s">
        <v>65</v>
      </c>
      <c r="B36" s="35" t="s">
        <v>31</v>
      </c>
      <c r="C36" s="36" t="s">
        <v>66</v>
      </c>
      <c r="D36" s="37">
        <v>1610100</v>
      </c>
      <c r="E36" s="37">
        <v>24140.36</v>
      </c>
      <c r="F36" s="38">
        <f t="shared" si="0"/>
        <v>1585959.64</v>
      </c>
    </row>
    <row r="37" spans="1:6" ht="22.5">
      <c r="A37" s="34" t="s">
        <v>67</v>
      </c>
      <c r="B37" s="35" t="s">
        <v>31</v>
      </c>
      <c r="C37" s="36" t="s">
        <v>68</v>
      </c>
      <c r="D37" s="37">
        <v>10600</v>
      </c>
      <c r="E37" s="37" t="s">
        <v>44</v>
      </c>
      <c r="F37" s="38">
        <f t="shared" si="0"/>
        <v>10600</v>
      </c>
    </row>
    <row r="38" spans="1:6">
      <c r="A38" s="34" t="s">
        <v>69</v>
      </c>
      <c r="B38" s="35" t="s">
        <v>31</v>
      </c>
      <c r="C38" s="36" t="s">
        <v>70</v>
      </c>
      <c r="D38" s="37">
        <v>10600</v>
      </c>
      <c r="E38" s="37" t="s">
        <v>44</v>
      </c>
      <c r="F38" s="38">
        <f t="shared" si="0"/>
        <v>10600</v>
      </c>
    </row>
    <row r="39" spans="1:6" ht="33.75">
      <c r="A39" s="34" t="s">
        <v>71</v>
      </c>
      <c r="B39" s="35" t="s">
        <v>31</v>
      </c>
      <c r="C39" s="36" t="s">
        <v>72</v>
      </c>
      <c r="D39" s="37">
        <v>10600</v>
      </c>
      <c r="E39" s="37" t="s">
        <v>44</v>
      </c>
      <c r="F39" s="38">
        <f t="shared" si="0"/>
        <v>10600</v>
      </c>
    </row>
    <row r="40" spans="1:6" ht="33.75">
      <c r="A40" s="34" t="s">
        <v>73</v>
      </c>
      <c r="B40" s="35" t="s">
        <v>31</v>
      </c>
      <c r="C40" s="36" t="s">
        <v>74</v>
      </c>
      <c r="D40" s="37">
        <v>10600</v>
      </c>
      <c r="E40" s="37" t="s">
        <v>44</v>
      </c>
      <c r="F40" s="38">
        <f t="shared" si="0"/>
        <v>10600</v>
      </c>
    </row>
    <row r="41" spans="1:6">
      <c r="A41" s="34" t="s">
        <v>75</v>
      </c>
      <c r="B41" s="35" t="s">
        <v>31</v>
      </c>
      <c r="C41" s="36" t="s">
        <v>76</v>
      </c>
      <c r="D41" s="37">
        <v>800</v>
      </c>
      <c r="E41" s="37" t="s">
        <v>44</v>
      </c>
      <c r="F41" s="38">
        <f t="shared" si="0"/>
        <v>800</v>
      </c>
    </row>
    <row r="42" spans="1:6" ht="33.75">
      <c r="A42" s="34" t="s">
        <v>77</v>
      </c>
      <c r="B42" s="35" t="s">
        <v>31</v>
      </c>
      <c r="C42" s="36" t="s">
        <v>78</v>
      </c>
      <c r="D42" s="37">
        <v>800</v>
      </c>
      <c r="E42" s="37" t="s">
        <v>44</v>
      </c>
      <c r="F42" s="38">
        <f t="shared" si="0"/>
        <v>800</v>
      </c>
    </row>
    <row r="43" spans="1:6" ht="45">
      <c r="A43" s="34" t="s">
        <v>79</v>
      </c>
      <c r="B43" s="35" t="s">
        <v>31</v>
      </c>
      <c r="C43" s="36" t="s">
        <v>80</v>
      </c>
      <c r="D43" s="37">
        <v>800</v>
      </c>
      <c r="E43" s="37" t="s">
        <v>44</v>
      </c>
      <c r="F43" s="38">
        <f t="shared" si="0"/>
        <v>800</v>
      </c>
    </row>
    <row r="44" spans="1:6">
      <c r="A44" s="34" t="s">
        <v>81</v>
      </c>
      <c r="B44" s="35" t="s">
        <v>31</v>
      </c>
      <c r="C44" s="36" t="s">
        <v>82</v>
      </c>
      <c r="D44" s="37">
        <v>47745400</v>
      </c>
      <c r="E44" s="37">
        <f>E45</f>
        <v>1679180.83</v>
      </c>
      <c r="F44" s="38">
        <f t="shared" si="0"/>
        <v>46066219.170000002</v>
      </c>
    </row>
    <row r="45" spans="1:6" ht="33.75">
      <c r="A45" s="34" t="s">
        <v>83</v>
      </c>
      <c r="B45" s="35" t="s">
        <v>31</v>
      </c>
      <c r="C45" s="36" t="s">
        <v>84</v>
      </c>
      <c r="D45" s="37">
        <v>47745400</v>
      </c>
      <c r="E45" s="37">
        <f>E46+E54+E59</f>
        <v>1679180.83</v>
      </c>
      <c r="F45" s="38">
        <f t="shared" si="0"/>
        <v>46066219.170000002</v>
      </c>
    </row>
    <row r="46" spans="1:6" ht="22.5">
      <c r="A46" s="34" t="s">
        <v>85</v>
      </c>
      <c r="B46" s="35" t="s">
        <v>31</v>
      </c>
      <c r="C46" s="36" t="s">
        <v>86</v>
      </c>
      <c r="D46" s="37">
        <v>8223300</v>
      </c>
      <c r="E46" s="37">
        <v>1640200</v>
      </c>
      <c r="F46" s="38">
        <f t="shared" si="0"/>
        <v>6583100</v>
      </c>
    </row>
    <row r="47" spans="1:6">
      <c r="A47" s="34" t="s">
        <v>87</v>
      </c>
      <c r="B47" s="35" t="s">
        <v>31</v>
      </c>
      <c r="C47" s="36" t="s">
        <v>88</v>
      </c>
      <c r="D47" s="37">
        <v>8085800</v>
      </c>
      <c r="E47" s="37">
        <v>1617200</v>
      </c>
      <c r="F47" s="38">
        <f t="shared" si="0"/>
        <v>6468600</v>
      </c>
    </row>
    <row r="48" spans="1:6" ht="33.75">
      <c r="A48" s="34" t="s">
        <v>89</v>
      </c>
      <c r="B48" s="35" t="s">
        <v>31</v>
      </c>
      <c r="C48" s="36" t="s">
        <v>90</v>
      </c>
      <c r="D48" s="37">
        <v>8085800</v>
      </c>
      <c r="E48" s="37">
        <v>1617200</v>
      </c>
      <c r="F48" s="38">
        <f t="shared" si="0"/>
        <v>6468600</v>
      </c>
    </row>
    <row r="49" spans="1:6" ht="22.5">
      <c r="A49" s="34" t="s">
        <v>91</v>
      </c>
      <c r="B49" s="35" t="s">
        <v>31</v>
      </c>
      <c r="C49" s="36" t="s">
        <v>92</v>
      </c>
      <c r="D49" s="37">
        <v>137500</v>
      </c>
      <c r="E49" s="37">
        <v>23000</v>
      </c>
      <c r="F49" s="38">
        <f t="shared" si="0"/>
        <v>114500</v>
      </c>
    </row>
    <row r="50" spans="1:6" ht="22.5">
      <c r="A50" s="34" t="s">
        <v>93</v>
      </c>
      <c r="B50" s="35" t="s">
        <v>31</v>
      </c>
      <c r="C50" s="36" t="s">
        <v>94</v>
      </c>
      <c r="D50" s="37">
        <v>137500</v>
      </c>
      <c r="E50" s="37">
        <v>23000</v>
      </c>
      <c r="F50" s="38">
        <f t="shared" si="0"/>
        <v>114500</v>
      </c>
    </row>
    <row r="51" spans="1:6" ht="22.5">
      <c r="A51" s="34" t="s">
        <v>95</v>
      </c>
      <c r="B51" s="35" t="s">
        <v>31</v>
      </c>
      <c r="C51" s="36" t="s">
        <v>96</v>
      </c>
      <c r="D51" s="37">
        <v>4821400</v>
      </c>
      <c r="E51" s="37" t="s">
        <v>44</v>
      </c>
      <c r="F51" s="38">
        <f t="shared" si="0"/>
        <v>4821400</v>
      </c>
    </row>
    <row r="52" spans="1:6">
      <c r="A52" s="34" t="s">
        <v>97</v>
      </c>
      <c r="B52" s="35" t="s">
        <v>31</v>
      </c>
      <c r="C52" s="36" t="s">
        <v>98</v>
      </c>
      <c r="D52" s="37">
        <v>4821400</v>
      </c>
      <c r="E52" s="37" t="s">
        <v>44</v>
      </c>
      <c r="F52" s="38">
        <f t="shared" si="0"/>
        <v>4821400</v>
      </c>
    </row>
    <row r="53" spans="1:6">
      <c r="A53" s="34" t="s">
        <v>99</v>
      </c>
      <c r="B53" s="35" t="s">
        <v>31</v>
      </c>
      <c r="C53" s="36" t="s">
        <v>100</v>
      </c>
      <c r="D53" s="37">
        <v>4821400</v>
      </c>
      <c r="E53" s="37" t="s">
        <v>44</v>
      </c>
      <c r="F53" s="38">
        <f t="shared" si="0"/>
        <v>4821400</v>
      </c>
    </row>
    <row r="54" spans="1:6" ht="22.5">
      <c r="A54" s="34" t="s">
        <v>101</v>
      </c>
      <c r="B54" s="35" t="s">
        <v>31</v>
      </c>
      <c r="C54" s="36" t="s">
        <v>102</v>
      </c>
      <c r="D54" s="37">
        <v>294200</v>
      </c>
      <c r="E54" s="37">
        <v>27834.83</v>
      </c>
      <c r="F54" s="38">
        <f t="shared" si="0"/>
        <v>266365.17</v>
      </c>
    </row>
    <row r="55" spans="1:6" ht="33.75">
      <c r="A55" s="34" t="s">
        <v>103</v>
      </c>
      <c r="B55" s="35" t="s">
        <v>31</v>
      </c>
      <c r="C55" s="36" t="s">
        <v>104</v>
      </c>
      <c r="D55" s="37">
        <v>200</v>
      </c>
      <c r="E55" s="37">
        <v>200</v>
      </c>
      <c r="F55" s="38" t="str">
        <f t="shared" si="0"/>
        <v>-</v>
      </c>
    </row>
    <row r="56" spans="1:6" ht="33.75">
      <c r="A56" s="34" t="s">
        <v>105</v>
      </c>
      <c r="B56" s="35" t="s">
        <v>31</v>
      </c>
      <c r="C56" s="36" t="s">
        <v>106</v>
      </c>
      <c r="D56" s="37">
        <v>200</v>
      </c>
      <c r="E56" s="37">
        <v>200</v>
      </c>
      <c r="F56" s="38" t="str">
        <f t="shared" si="0"/>
        <v>-</v>
      </c>
    </row>
    <row r="57" spans="1:6" ht="33.75">
      <c r="A57" s="34" t="s">
        <v>107</v>
      </c>
      <c r="B57" s="35" t="s">
        <v>31</v>
      </c>
      <c r="C57" s="36" t="s">
        <v>108</v>
      </c>
      <c r="D57" s="37">
        <v>294000</v>
      </c>
      <c r="E57" s="37">
        <v>27634.83</v>
      </c>
      <c r="F57" s="38">
        <f t="shared" si="0"/>
        <v>266365.17</v>
      </c>
    </row>
    <row r="58" spans="1:6" ht="45">
      <c r="A58" s="34" t="s">
        <v>109</v>
      </c>
      <c r="B58" s="35" t="s">
        <v>31</v>
      </c>
      <c r="C58" s="36" t="s">
        <v>110</v>
      </c>
      <c r="D58" s="37">
        <v>294000</v>
      </c>
      <c r="E58" s="37">
        <v>27634.83</v>
      </c>
      <c r="F58" s="38">
        <f t="shared" si="0"/>
        <v>266365.17</v>
      </c>
    </row>
    <row r="59" spans="1:6">
      <c r="A59" s="34" t="s">
        <v>111</v>
      </c>
      <c r="B59" s="35" t="s">
        <v>31</v>
      </c>
      <c r="C59" s="36" t="s">
        <v>112</v>
      </c>
      <c r="D59" s="37">
        <v>34406500</v>
      </c>
      <c r="E59" s="37">
        <v>11146</v>
      </c>
      <c r="F59" s="38">
        <f t="shared" si="0"/>
        <v>34395354</v>
      </c>
    </row>
    <row r="60" spans="1:6" ht="45">
      <c r="A60" s="34" t="s">
        <v>113</v>
      </c>
      <c r="B60" s="35" t="s">
        <v>31</v>
      </c>
      <c r="C60" s="36" t="s">
        <v>114</v>
      </c>
      <c r="D60" s="37">
        <v>992700</v>
      </c>
      <c r="E60" s="37">
        <v>11146</v>
      </c>
      <c r="F60" s="38">
        <f t="shared" si="0"/>
        <v>981554</v>
      </c>
    </row>
    <row r="61" spans="1:6" ht="56.25">
      <c r="A61" s="34" t="s">
        <v>115</v>
      </c>
      <c r="B61" s="35" t="s">
        <v>31</v>
      </c>
      <c r="C61" s="36" t="s">
        <v>116</v>
      </c>
      <c r="D61" s="37">
        <v>992700</v>
      </c>
      <c r="E61" s="37">
        <v>11146</v>
      </c>
      <c r="F61" s="38">
        <f t="shared" si="0"/>
        <v>981554</v>
      </c>
    </row>
    <row r="62" spans="1:6" ht="22.5">
      <c r="A62" s="34" t="s">
        <v>117</v>
      </c>
      <c r="B62" s="35" t="s">
        <v>31</v>
      </c>
      <c r="C62" s="36" t="s">
        <v>118</v>
      </c>
      <c r="D62" s="37">
        <v>33413800</v>
      </c>
      <c r="E62" s="37" t="s">
        <v>44</v>
      </c>
      <c r="F62" s="38">
        <f t="shared" si="0"/>
        <v>33413800</v>
      </c>
    </row>
    <row r="63" spans="1:6" ht="22.5">
      <c r="A63" s="34" t="s">
        <v>119</v>
      </c>
      <c r="B63" s="35" t="s">
        <v>31</v>
      </c>
      <c r="C63" s="36" t="s">
        <v>120</v>
      </c>
      <c r="D63" s="37">
        <v>33413800</v>
      </c>
      <c r="E63" s="37" t="s">
        <v>44</v>
      </c>
      <c r="F63" s="38">
        <f t="shared" si="0"/>
        <v>33413800</v>
      </c>
    </row>
    <row r="64" spans="1:6" ht="78.75" hidden="1">
      <c r="A64" s="34" t="s">
        <v>121</v>
      </c>
      <c r="B64" s="35" t="s">
        <v>31</v>
      </c>
      <c r="C64" s="36" t="s">
        <v>122</v>
      </c>
      <c r="D64" s="37" t="s">
        <v>44</v>
      </c>
      <c r="E64" s="37">
        <v>28345.14</v>
      </c>
      <c r="F64" s="38" t="str">
        <f t="shared" si="0"/>
        <v>-</v>
      </c>
    </row>
    <row r="65" spans="1:6" ht="78.75" hidden="1">
      <c r="A65" s="39" t="s">
        <v>123</v>
      </c>
      <c r="B65" s="35" t="s">
        <v>31</v>
      </c>
      <c r="C65" s="36" t="s">
        <v>124</v>
      </c>
      <c r="D65" s="37" t="s">
        <v>44</v>
      </c>
      <c r="E65" s="37">
        <v>28345.14</v>
      </c>
      <c r="F65" s="38" t="str">
        <f t="shared" si="0"/>
        <v>-</v>
      </c>
    </row>
    <row r="66" spans="1:6" ht="12.75" customHeight="1">
      <c r="A66" s="40"/>
      <c r="B66" s="41"/>
      <c r="C66" s="41"/>
      <c r="D66" s="42"/>
      <c r="E66" s="42"/>
      <c r="F66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89"/>
  <sheetViews>
    <sheetView showGridLines="0" topLeftCell="A172" workbookViewId="0">
      <selection activeCell="E190" sqref="E190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01" t="s">
        <v>125</v>
      </c>
      <c r="B2" s="101"/>
      <c r="C2" s="101"/>
      <c r="D2" s="101"/>
      <c r="E2" s="1"/>
      <c r="F2" s="13" t="s">
        <v>126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08" t="s">
        <v>21</v>
      </c>
      <c r="B4" s="89" t="s">
        <v>22</v>
      </c>
      <c r="C4" s="106" t="s">
        <v>127</v>
      </c>
      <c r="D4" s="92" t="s">
        <v>24</v>
      </c>
      <c r="E4" s="111" t="s">
        <v>25</v>
      </c>
      <c r="F4" s="98" t="s">
        <v>26</v>
      </c>
    </row>
    <row r="5" spans="1:6" ht="5.45" customHeight="1">
      <c r="A5" s="109"/>
      <c r="B5" s="90"/>
      <c r="C5" s="107"/>
      <c r="D5" s="93"/>
      <c r="E5" s="112"/>
      <c r="F5" s="99"/>
    </row>
    <row r="6" spans="1:6" ht="9.6" customHeight="1">
      <c r="A6" s="109"/>
      <c r="B6" s="90"/>
      <c r="C6" s="107"/>
      <c r="D6" s="93"/>
      <c r="E6" s="112"/>
      <c r="F6" s="99"/>
    </row>
    <row r="7" spans="1:6" ht="6" customHeight="1">
      <c r="A7" s="109"/>
      <c r="B7" s="90"/>
      <c r="C7" s="107"/>
      <c r="D7" s="93"/>
      <c r="E7" s="112"/>
      <c r="F7" s="99"/>
    </row>
    <row r="8" spans="1:6" ht="6.6" customHeight="1">
      <c r="A8" s="109"/>
      <c r="B8" s="90"/>
      <c r="C8" s="107"/>
      <c r="D8" s="93"/>
      <c r="E8" s="112"/>
      <c r="F8" s="99"/>
    </row>
    <row r="9" spans="1:6" ht="10.9" customHeight="1">
      <c r="A9" s="109"/>
      <c r="B9" s="90"/>
      <c r="C9" s="107"/>
      <c r="D9" s="93"/>
      <c r="E9" s="112"/>
      <c r="F9" s="99"/>
    </row>
    <row r="10" spans="1:6" ht="4.1500000000000004" hidden="1" customHeight="1">
      <c r="A10" s="109"/>
      <c r="B10" s="90"/>
      <c r="C10" s="44"/>
      <c r="D10" s="93"/>
      <c r="E10" s="45"/>
      <c r="F10" s="46"/>
    </row>
    <row r="11" spans="1:6" ht="13.15" hidden="1" customHeight="1">
      <c r="A11" s="110"/>
      <c r="B11" s="91"/>
      <c r="C11" s="47"/>
      <c r="D11" s="94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>
      <c r="A13" s="51" t="s">
        <v>128</v>
      </c>
      <c r="B13" s="52" t="s">
        <v>129</v>
      </c>
      <c r="C13" s="53" t="s">
        <v>130</v>
      </c>
      <c r="D13" s="54">
        <v>51387900</v>
      </c>
      <c r="E13" s="55">
        <v>1132394.5</v>
      </c>
      <c r="F13" s="56">
        <f>IF(OR(D13="-",IF(E13="-",0,E13)&gt;=IF(D13="-",0,D13)),"-",IF(D13="-",0,D13)-IF(E13="-",0,E13))</f>
        <v>50255505.5</v>
      </c>
    </row>
    <row r="14" spans="1:6">
      <c r="A14" s="57" t="s">
        <v>33</v>
      </c>
      <c r="B14" s="58"/>
      <c r="C14" s="59"/>
      <c r="D14" s="60"/>
      <c r="E14" s="61"/>
      <c r="F14" s="62"/>
    </row>
    <row r="15" spans="1:6" ht="22.5">
      <c r="A15" s="24" t="s">
        <v>131</v>
      </c>
      <c r="B15" s="63" t="s">
        <v>129</v>
      </c>
      <c r="C15" s="26" t="s">
        <v>132</v>
      </c>
      <c r="D15" s="27">
        <v>51387900</v>
      </c>
      <c r="E15" s="64">
        <v>1132394.5</v>
      </c>
      <c r="F15" s="65">
        <f t="shared" ref="F15:F46" si="0">IF(OR(D15="-",IF(E15="-",0,E15)&gt;=IF(D15="-",0,D15)),"-",IF(D15="-",0,D15)-IF(E15="-",0,E15))</f>
        <v>50255505.5</v>
      </c>
    </row>
    <row r="16" spans="1:6">
      <c r="A16" s="51" t="s">
        <v>133</v>
      </c>
      <c r="B16" s="52" t="s">
        <v>129</v>
      </c>
      <c r="C16" s="53" t="s">
        <v>134</v>
      </c>
      <c r="D16" s="54">
        <v>6040800</v>
      </c>
      <c r="E16" s="55">
        <v>636524.13</v>
      </c>
      <c r="F16" s="56">
        <f t="shared" si="0"/>
        <v>5404275.8700000001</v>
      </c>
    </row>
    <row r="17" spans="1:6" ht="45">
      <c r="A17" s="24" t="s">
        <v>135</v>
      </c>
      <c r="B17" s="63" t="s">
        <v>129</v>
      </c>
      <c r="C17" s="26" t="s">
        <v>136</v>
      </c>
      <c r="D17" s="27">
        <v>5906300</v>
      </c>
      <c r="E17" s="64">
        <v>600066.13</v>
      </c>
      <c r="F17" s="65">
        <f t="shared" si="0"/>
        <v>5306233.87</v>
      </c>
    </row>
    <row r="18" spans="1:6" ht="22.5">
      <c r="A18" s="24" t="s">
        <v>137</v>
      </c>
      <c r="B18" s="63" t="s">
        <v>129</v>
      </c>
      <c r="C18" s="26" t="s">
        <v>138</v>
      </c>
      <c r="D18" s="27">
        <v>5906100</v>
      </c>
      <c r="E18" s="64">
        <v>599866.13</v>
      </c>
      <c r="F18" s="65">
        <f t="shared" si="0"/>
        <v>5306233.87</v>
      </c>
    </row>
    <row r="19" spans="1:6" ht="22.5">
      <c r="A19" s="24" t="s">
        <v>139</v>
      </c>
      <c r="B19" s="63" t="s">
        <v>129</v>
      </c>
      <c r="C19" s="26" t="s">
        <v>140</v>
      </c>
      <c r="D19" s="27">
        <v>5906100</v>
      </c>
      <c r="E19" s="64">
        <v>599866.13</v>
      </c>
      <c r="F19" s="65">
        <f t="shared" si="0"/>
        <v>5306233.87</v>
      </c>
    </row>
    <row r="20" spans="1:6" ht="78.75">
      <c r="A20" s="66" t="s">
        <v>141</v>
      </c>
      <c r="B20" s="63" t="s">
        <v>129</v>
      </c>
      <c r="C20" s="26" t="s">
        <v>142</v>
      </c>
      <c r="D20" s="27">
        <v>5265200</v>
      </c>
      <c r="E20" s="64">
        <v>537445.15</v>
      </c>
      <c r="F20" s="65">
        <f t="shared" si="0"/>
        <v>4727754.8499999996</v>
      </c>
    </row>
    <row r="21" spans="1:6" ht="56.25">
      <c r="A21" s="51" t="s">
        <v>143</v>
      </c>
      <c r="B21" s="52" t="s">
        <v>129</v>
      </c>
      <c r="C21" s="53" t="s">
        <v>144</v>
      </c>
      <c r="D21" s="54">
        <v>5265200</v>
      </c>
      <c r="E21" s="55">
        <v>537445.15</v>
      </c>
      <c r="F21" s="56">
        <f t="shared" si="0"/>
        <v>4727754.8499999996</v>
      </c>
    </row>
    <row r="22" spans="1:6" ht="22.5">
      <c r="A22" s="24" t="s">
        <v>145</v>
      </c>
      <c r="B22" s="63" t="s">
        <v>129</v>
      </c>
      <c r="C22" s="26" t="s">
        <v>146</v>
      </c>
      <c r="D22" s="27">
        <v>5265200</v>
      </c>
      <c r="E22" s="64">
        <v>537445.15</v>
      </c>
      <c r="F22" s="65">
        <f t="shared" si="0"/>
        <v>4727754.8499999996</v>
      </c>
    </row>
    <row r="23" spans="1:6" ht="22.5">
      <c r="A23" s="24" t="s">
        <v>147</v>
      </c>
      <c r="B23" s="63" t="s">
        <v>129</v>
      </c>
      <c r="C23" s="26" t="s">
        <v>148</v>
      </c>
      <c r="D23" s="27">
        <v>3747400</v>
      </c>
      <c r="E23" s="64">
        <v>443854.28</v>
      </c>
      <c r="F23" s="65">
        <f t="shared" si="0"/>
        <v>3303545.7199999997</v>
      </c>
    </row>
    <row r="24" spans="1:6" ht="33.75">
      <c r="A24" s="24" t="s">
        <v>149</v>
      </c>
      <c r="B24" s="63" t="s">
        <v>129</v>
      </c>
      <c r="C24" s="26" t="s">
        <v>150</v>
      </c>
      <c r="D24" s="27">
        <v>294500</v>
      </c>
      <c r="E24" s="64" t="s">
        <v>44</v>
      </c>
      <c r="F24" s="65">
        <f t="shared" si="0"/>
        <v>294500</v>
      </c>
    </row>
    <row r="25" spans="1:6" ht="33.75">
      <c r="A25" s="24" t="s">
        <v>151</v>
      </c>
      <c r="B25" s="63" t="s">
        <v>129</v>
      </c>
      <c r="C25" s="26" t="s">
        <v>152</v>
      </c>
      <c r="D25" s="27">
        <v>1223300</v>
      </c>
      <c r="E25" s="64">
        <v>93590.87</v>
      </c>
      <c r="F25" s="65">
        <f t="shared" si="0"/>
        <v>1129709.1299999999</v>
      </c>
    </row>
    <row r="26" spans="1:6" ht="67.5">
      <c r="A26" s="66" t="s">
        <v>153</v>
      </c>
      <c r="B26" s="63" t="s">
        <v>129</v>
      </c>
      <c r="C26" s="26" t="s">
        <v>154</v>
      </c>
      <c r="D26" s="27">
        <v>640900</v>
      </c>
      <c r="E26" s="64">
        <v>62420.98</v>
      </c>
      <c r="F26" s="65">
        <f t="shared" si="0"/>
        <v>578479.02</v>
      </c>
    </row>
    <row r="27" spans="1:6" ht="22.5">
      <c r="A27" s="51" t="s">
        <v>155</v>
      </c>
      <c r="B27" s="52" t="s">
        <v>129</v>
      </c>
      <c r="C27" s="53" t="s">
        <v>156</v>
      </c>
      <c r="D27" s="54">
        <v>640900</v>
      </c>
      <c r="E27" s="55">
        <v>62420.98</v>
      </c>
      <c r="F27" s="56">
        <f t="shared" si="0"/>
        <v>578479.02</v>
      </c>
    </row>
    <row r="28" spans="1:6" ht="22.5">
      <c r="A28" s="24" t="s">
        <v>157</v>
      </c>
      <c r="B28" s="63" t="s">
        <v>129</v>
      </c>
      <c r="C28" s="26" t="s">
        <v>158</v>
      </c>
      <c r="D28" s="27">
        <v>640900</v>
      </c>
      <c r="E28" s="64">
        <v>62420.98</v>
      </c>
      <c r="F28" s="65">
        <f t="shared" si="0"/>
        <v>578479.02</v>
      </c>
    </row>
    <row r="29" spans="1:6">
      <c r="A29" s="24" t="s">
        <v>159</v>
      </c>
      <c r="B29" s="63" t="s">
        <v>129</v>
      </c>
      <c r="C29" s="26" t="s">
        <v>160</v>
      </c>
      <c r="D29" s="27">
        <v>594500</v>
      </c>
      <c r="E29" s="64">
        <v>40463.629999999997</v>
      </c>
      <c r="F29" s="65">
        <f t="shared" si="0"/>
        <v>554036.37</v>
      </c>
    </row>
    <row r="30" spans="1:6">
      <c r="A30" s="24" t="s">
        <v>161</v>
      </c>
      <c r="B30" s="63" t="s">
        <v>129</v>
      </c>
      <c r="C30" s="26" t="s">
        <v>162</v>
      </c>
      <c r="D30" s="27">
        <v>46400</v>
      </c>
      <c r="E30" s="64">
        <v>21957.35</v>
      </c>
      <c r="F30" s="65">
        <f t="shared" si="0"/>
        <v>24442.65</v>
      </c>
    </row>
    <row r="31" spans="1:6" ht="22.5">
      <c r="A31" s="24" t="s">
        <v>163</v>
      </c>
      <c r="B31" s="63" t="s">
        <v>129</v>
      </c>
      <c r="C31" s="26" t="s">
        <v>164</v>
      </c>
      <c r="D31" s="27">
        <v>200</v>
      </c>
      <c r="E31" s="64">
        <v>200</v>
      </c>
      <c r="F31" s="65" t="str">
        <f t="shared" si="0"/>
        <v>-</v>
      </c>
    </row>
    <row r="32" spans="1:6">
      <c r="A32" s="24" t="s">
        <v>165</v>
      </c>
      <c r="B32" s="63" t="s">
        <v>129</v>
      </c>
      <c r="C32" s="26" t="s">
        <v>166</v>
      </c>
      <c r="D32" s="27">
        <v>200</v>
      </c>
      <c r="E32" s="64">
        <v>200</v>
      </c>
      <c r="F32" s="65" t="str">
        <f t="shared" si="0"/>
        <v>-</v>
      </c>
    </row>
    <row r="33" spans="1:6" ht="101.25">
      <c r="A33" s="66" t="s">
        <v>167</v>
      </c>
      <c r="B33" s="63" t="s">
        <v>129</v>
      </c>
      <c r="C33" s="26" t="s">
        <v>168</v>
      </c>
      <c r="D33" s="27">
        <v>200</v>
      </c>
      <c r="E33" s="64">
        <v>200</v>
      </c>
      <c r="F33" s="65" t="str">
        <f t="shared" si="0"/>
        <v>-</v>
      </c>
    </row>
    <row r="34" spans="1:6" ht="22.5">
      <c r="A34" s="51" t="s">
        <v>155</v>
      </c>
      <c r="B34" s="52" t="s">
        <v>129</v>
      </c>
      <c r="C34" s="53" t="s">
        <v>169</v>
      </c>
      <c r="D34" s="54">
        <v>200</v>
      </c>
      <c r="E34" s="55">
        <v>200</v>
      </c>
      <c r="F34" s="56" t="str">
        <f t="shared" si="0"/>
        <v>-</v>
      </c>
    </row>
    <row r="35" spans="1:6" ht="22.5">
      <c r="A35" s="24" t="s">
        <v>157</v>
      </c>
      <c r="B35" s="63" t="s">
        <v>129</v>
      </c>
      <c r="C35" s="26" t="s">
        <v>170</v>
      </c>
      <c r="D35" s="27">
        <v>200</v>
      </c>
      <c r="E35" s="64">
        <v>200</v>
      </c>
      <c r="F35" s="65" t="str">
        <f t="shared" si="0"/>
        <v>-</v>
      </c>
    </row>
    <row r="36" spans="1:6">
      <c r="A36" s="24" t="s">
        <v>159</v>
      </c>
      <c r="B36" s="63" t="s">
        <v>129</v>
      </c>
      <c r="C36" s="26" t="s">
        <v>171</v>
      </c>
      <c r="D36" s="27">
        <v>200</v>
      </c>
      <c r="E36" s="64">
        <v>200</v>
      </c>
      <c r="F36" s="65" t="str">
        <f t="shared" si="0"/>
        <v>-</v>
      </c>
    </row>
    <row r="37" spans="1:6" ht="33.75">
      <c r="A37" s="24" t="s">
        <v>172</v>
      </c>
      <c r="B37" s="63" t="s">
        <v>129</v>
      </c>
      <c r="C37" s="26" t="s">
        <v>173</v>
      </c>
      <c r="D37" s="27">
        <v>52500</v>
      </c>
      <c r="E37" s="64">
        <v>8800</v>
      </c>
      <c r="F37" s="65">
        <f t="shared" si="0"/>
        <v>43700</v>
      </c>
    </row>
    <row r="38" spans="1:6" ht="22.5">
      <c r="A38" s="24" t="s">
        <v>163</v>
      </c>
      <c r="B38" s="63" t="s">
        <v>129</v>
      </c>
      <c r="C38" s="26" t="s">
        <v>174</v>
      </c>
      <c r="D38" s="27">
        <v>52500</v>
      </c>
      <c r="E38" s="64">
        <v>8800</v>
      </c>
      <c r="F38" s="65">
        <f t="shared" si="0"/>
        <v>43700</v>
      </c>
    </row>
    <row r="39" spans="1:6">
      <c r="A39" s="24" t="s">
        <v>165</v>
      </c>
      <c r="B39" s="63" t="s">
        <v>129</v>
      </c>
      <c r="C39" s="26" t="s">
        <v>175</v>
      </c>
      <c r="D39" s="27">
        <v>52500</v>
      </c>
      <c r="E39" s="64">
        <v>8800</v>
      </c>
      <c r="F39" s="65">
        <f t="shared" si="0"/>
        <v>43700</v>
      </c>
    </row>
    <row r="40" spans="1:6" ht="67.5">
      <c r="A40" s="24" t="s">
        <v>176</v>
      </c>
      <c r="B40" s="63" t="s">
        <v>129</v>
      </c>
      <c r="C40" s="26" t="s">
        <v>177</v>
      </c>
      <c r="D40" s="27">
        <v>52500</v>
      </c>
      <c r="E40" s="64">
        <v>8800</v>
      </c>
      <c r="F40" s="65">
        <f t="shared" si="0"/>
        <v>43700</v>
      </c>
    </row>
    <row r="41" spans="1:6">
      <c r="A41" s="51" t="s">
        <v>178</v>
      </c>
      <c r="B41" s="52" t="s">
        <v>129</v>
      </c>
      <c r="C41" s="53" t="s">
        <v>179</v>
      </c>
      <c r="D41" s="54">
        <v>52500</v>
      </c>
      <c r="E41" s="55">
        <v>8800</v>
      </c>
      <c r="F41" s="56">
        <f t="shared" si="0"/>
        <v>43700</v>
      </c>
    </row>
    <row r="42" spans="1:6">
      <c r="A42" s="24" t="s">
        <v>111</v>
      </c>
      <c r="B42" s="63" t="s">
        <v>129</v>
      </c>
      <c r="C42" s="26" t="s">
        <v>180</v>
      </c>
      <c r="D42" s="27">
        <v>52500</v>
      </c>
      <c r="E42" s="64">
        <v>8800</v>
      </c>
      <c r="F42" s="65">
        <f t="shared" si="0"/>
        <v>43700</v>
      </c>
    </row>
    <row r="43" spans="1:6">
      <c r="A43" s="24" t="s">
        <v>181</v>
      </c>
      <c r="B43" s="63" t="s">
        <v>129</v>
      </c>
      <c r="C43" s="26" t="s">
        <v>182</v>
      </c>
      <c r="D43" s="27">
        <v>10000</v>
      </c>
      <c r="E43" s="64" t="s">
        <v>44</v>
      </c>
      <c r="F43" s="65">
        <f t="shared" si="0"/>
        <v>10000</v>
      </c>
    </row>
    <row r="44" spans="1:6" ht="22.5">
      <c r="A44" s="24" t="s">
        <v>163</v>
      </c>
      <c r="B44" s="63" t="s">
        <v>129</v>
      </c>
      <c r="C44" s="26" t="s">
        <v>183</v>
      </c>
      <c r="D44" s="27">
        <v>10000</v>
      </c>
      <c r="E44" s="64" t="s">
        <v>44</v>
      </c>
      <c r="F44" s="65">
        <f t="shared" si="0"/>
        <v>10000</v>
      </c>
    </row>
    <row r="45" spans="1:6">
      <c r="A45" s="24" t="s">
        <v>184</v>
      </c>
      <c r="B45" s="63" t="s">
        <v>129</v>
      </c>
      <c r="C45" s="26" t="s">
        <v>185</v>
      </c>
      <c r="D45" s="27">
        <v>10000</v>
      </c>
      <c r="E45" s="64" t="s">
        <v>44</v>
      </c>
      <c r="F45" s="65">
        <f t="shared" si="0"/>
        <v>10000</v>
      </c>
    </row>
    <row r="46" spans="1:6" ht="56.25">
      <c r="A46" s="24" t="s">
        <v>186</v>
      </c>
      <c r="B46" s="63" t="s">
        <v>129</v>
      </c>
      <c r="C46" s="26" t="s">
        <v>187</v>
      </c>
      <c r="D46" s="27">
        <v>10000</v>
      </c>
      <c r="E46" s="64" t="s">
        <v>44</v>
      </c>
      <c r="F46" s="65">
        <f t="shared" si="0"/>
        <v>10000</v>
      </c>
    </row>
    <row r="47" spans="1:6">
      <c r="A47" s="51" t="s">
        <v>188</v>
      </c>
      <c r="B47" s="52" t="s">
        <v>129</v>
      </c>
      <c r="C47" s="53" t="s">
        <v>189</v>
      </c>
      <c r="D47" s="54">
        <v>10000</v>
      </c>
      <c r="E47" s="55" t="s">
        <v>44</v>
      </c>
      <c r="F47" s="56">
        <f t="shared" ref="F47:F78" si="1">IF(OR(D47="-",IF(E47="-",0,E47)&gt;=IF(D47="-",0,D47)),"-",IF(D47="-",0,D47)-IF(E47="-",0,E47))</f>
        <v>10000</v>
      </c>
    </row>
    <row r="48" spans="1:6">
      <c r="A48" s="24" t="s">
        <v>190</v>
      </c>
      <c r="B48" s="63" t="s">
        <v>129</v>
      </c>
      <c r="C48" s="26" t="s">
        <v>191</v>
      </c>
      <c r="D48" s="27">
        <v>10000</v>
      </c>
      <c r="E48" s="64" t="s">
        <v>44</v>
      </c>
      <c r="F48" s="65">
        <f t="shared" si="1"/>
        <v>10000</v>
      </c>
    </row>
    <row r="49" spans="1:6">
      <c r="A49" s="24" t="s">
        <v>192</v>
      </c>
      <c r="B49" s="63" t="s">
        <v>129</v>
      </c>
      <c r="C49" s="26" t="s">
        <v>193</v>
      </c>
      <c r="D49" s="27">
        <v>72000</v>
      </c>
      <c r="E49" s="64">
        <v>27658</v>
      </c>
      <c r="F49" s="65">
        <f t="shared" si="1"/>
        <v>44342</v>
      </c>
    </row>
    <row r="50" spans="1:6" ht="22.5">
      <c r="A50" s="24" t="s">
        <v>137</v>
      </c>
      <c r="B50" s="63" t="s">
        <v>129</v>
      </c>
      <c r="C50" s="26" t="s">
        <v>194</v>
      </c>
      <c r="D50" s="27">
        <v>16000</v>
      </c>
      <c r="E50" s="64">
        <v>3658</v>
      </c>
      <c r="F50" s="65">
        <f t="shared" si="1"/>
        <v>12342</v>
      </c>
    </row>
    <row r="51" spans="1:6" ht="22.5">
      <c r="A51" s="24" t="s">
        <v>139</v>
      </c>
      <c r="B51" s="63" t="s">
        <v>129</v>
      </c>
      <c r="C51" s="26" t="s">
        <v>195</v>
      </c>
      <c r="D51" s="27">
        <v>16000</v>
      </c>
      <c r="E51" s="64">
        <v>3658</v>
      </c>
      <c r="F51" s="65">
        <f t="shared" si="1"/>
        <v>12342</v>
      </c>
    </row>
    <row r="52" spans="1:6" ht="56.25">
      <c r="A52" s="24" t="s">
        <v>196</v>
      </c>
      <c r="B52" s="63" t="s">
        <v>129</v>
      </c>
      <c r="C52" s="26" t="s">
        <v>197</v>
      </c>
      <c r="D52" s="27">
        <v>16000</v>
      </c>
      <c r="E52" s="64">
        <v>3658</v>
      </c>
      <c r="F52" s="65">
        <f t="shared" si="1"/>
        <v>12342</v>
      </c>
    </row>
    <row r="53" spans="1:6">
      <c r="A53" s="51" t="s">
        <v>188</v>
      </c>
      <c r="B53" s="52" t="s">
        <v>129</v>
      </c>
      <c r="C53" s="53" t="s">
        <v>198</v>
      </c>
      <c r="D53" s="54">
        <v>16000</v>
      </c>
      <c r="E53" s="55">
        <v>3658</v>
      </c>
      <c r="F53" s="56">
        <f t="shared" si="1"/>
        <v>12342</v>
      </c>
    </row>
    <row r="54" spans="1:6">
      <c r="A54" s="24" t="s">
        <v>199</v>
      </c>
      <c r="B54" s="63" t="s">
        <v>129</v>
      </c>
      <c r="C54" s="26" t="s">
        <v>200</v>
      </c>
      <c r="D54" s="27">
        <v>16000</v>
      </c>
      <c r="E54" s="64">
        <v>3658</v>
      </c>
      <c r="F54" s="65">
        <f t="shared" si="1"/>
        <v>12342</v>
      </c>
    </row>
    <row r="55" spans="1:6" ht="22.5">
      <c r="A55" s="24" t="s">
        <v>201</v>
      </c>
      <c r="B55" s="63" t="s">
        <v>129</v>
      </c>
      <c r="C55" s="26" t="s">
        <v>202</v>
      </c>
      <c r="D55" s="27">
        <v>14000</v>
      </c>
      <c r="E55" s="64">
        <v>3253</v>
      </c>
      <c r="F55" s="65">
        <f t="shared" si="1"/>
        <v>10747</v>
      </c>
    </row>
    <row r="56" spans="1:6">
      <c r="A56" s="24" t="s">
        <v>203</v>
      </c>
      <c r="B56" s="63" t="s">
        <v>129</v>
      </c>
      <c r="C56" s="26" t="s">
        <v>204</v>
      </c>
      <c r="D56" s="27">
        <v>2000</v>
      </c>
      <c r="E56" s="64">
        <v>405</v>
      </c>
      <c r="F56" s="65">
        <f t="shared" si="1"/>
        <v>1595</v>
      </c>
    </row>
    <row r="57" spans="1:6" ht="22.5">
      <c r="A57" s="24" t="s">
        <v>205</v>
      </c>
      <c r="B57" s="63" t="s">
        <v>129</v>
      </c>
      <c r="C57" s="26" t="s">
        <v>206</v>
      </c>
      <c r="D57" s="27">
        <v>55000</v>
      </c>
      <c r="E57" s="64">
        <v>24000</v>
      </c>
      <c r="F57" s="65">
        <f t="shared" si="1"/>
        <v>31000</v>
      </c>
    </row>
    <row r="58" spans="1:6" ht="33.75">
      <c r="A58" s="24" t="s">
        <v>207</v>
      </c>
      <c r="B58" s="63" t="s">
        <v>129</v>
      </c>
      <c r="C58" s="26" t="s">
        <v>208</v>
      </c>
      <c r="D58" s="27">
        <v>55000</v>
      </c>
      <c r="E58" s="64">
        <v>24000</v>
      </c>
      <c r="F58" s="65">
        <f t="shared" si="1"/>
        <v>31000</v>
      </c>
    </row>
    <row r="59" spans="1:6" ht="101.25">
      <c r="A59" s="66" t="s">
        <v>209</v>
      </c>
      <c r="B59" s="63" t="s">
        <v>129</v>
      </c>
      <c r="C59" s="26" t="s">
        <v>210</v>
      </c>
      <c r="D59" s="27">
        <v>35000</v>
      </c>
      <c r="E59" s="64">
        <v>4000</v>
      </c>
      <c r="F59" s="65">
        <f t="shared" si="1"/>
        <v>31000</v>
      </c>
    </row>
    <row r="60" spans="1:6" ht="22.5">
      <c r="A60" s="51" t="s">
        <v>155</v>
      </c>
      <c r="B60" s="52" t="s">
        <v>129</v>
      </c>
      <c r="C60" s="53" t="s">
        <v>211</v>
      </c>
      <c r="D60" s="54">
        <v>35000</v>
      </c>
      <c r="E60" s="55">
        <v>4000</v>
      </c>
      <c r="F60" s="56">
        <f t="shared" si="1"/>
        <v>31000</v>
      </c>
    </row>
    <row r="61" spans="1:6" ht="22.5">
      <c r="A61" s="24" t="s">
        <v>157</v>
      </c>
      <c r="B61" s="63" t="s">
        <v>129</v>
      </c>
      <c r="C61" s="26" t="s">
        <v>212</v>
      </c>
      <c r="D61" s="27">
        <v>35000</v>
      </c>
      <c r="E61" s="64">
        <v>4000</v>
      </c>
      <c r="F61" s="65">
        <f t="shared" si="1"/>
        <v>31000</v>
      </c>
    </row>
    <row r="62" spans="1:6">
      <c r="A62" s="24" t="s">
        <v>159</v>
      </c>
      <c r="B62" s="63" t="s">
        <v>129</v>
      </c>
      <c r="C62" s="26" t="s">
        <v>213</v>
      </c>
      <c r="D62" s="27">
        <v>35000</v>
      </c>
      <c r="E62" s="64">
        <v>4000</v>
      </c>
      <c r="F62" s="65">
        <f t="shared" si="1"/>
        <v>31000</v>
      </c>
    </row>
    <row r="63" spans="1:6" ht="67.5">
      <c r="A63" s="66" t="s">
        <v>214</v>
      </c>
      <c r="B63" s="63" t="s">
        <v>129</v>
      </c>
      <c r="C63" s="26" t="s">
        <v>215</v>
      </c>
      <c r="D63" s="27">
        <v>20000</v>
      </c>
      <c r="E63" s="64">
        <v>20000</v>
      </c>
      <c r="F63" s="65" t="str">
        <f t="shared" si="1"/>
        <v>-</v>
      </c>
    </row>
    <row r="64" spans="1:6">
      <c r="A64" s="51" t="s">
        <v>188</v>
      </c>
      <c r="B64" s="52" t="s">
        <v>129</v>
      </c>
      <c r="C64" s="53" t="s">
        <v>216</v>
      </c>
      <c r="D64" s="54">
        <v>20000</v>
      </c>
      <c r="E64" s="55">
        <v>20000</v>
      </c>
      <c r="F64" s="56" t="str">
        <f t="shared" si="1"/>
        <v>-</v>
      </c>
    </row>
    <row r="65" spans="1:6">
      <c r="A65" s="24" t="s">
        <v>199</v>
      </c>
      <c r="B65" s="63" t="s">
        <v>129</v>
      </c>
      <c r="C65" s="26" t="s">
        <v>217</v>
      </c>
      <c r="D65" s="27">
        <v>20000</v>
      </c>
      <c r="E65" s="64">
        <v>20000</v>
      </c>
      <c r="F65" s="65" t="str">
        <f t="shared" si="1"/>
        <v>-</v>
      </c>
    </row>
    <row r="66" spans="1:6">
      <c r="A66" s="24" t="s">
        <v>218</v>
      </c>
      <c r="B66" s="63" t="s">
        <v>129</v>
      </c>
      <c r="C66" s="26" t="s">
        <v>219</v>
      </c>
      <c r="D66" s="27">
        <v>20000</v>
      </c>
      <c r="E66" s="64">
        <v>20000</v>
      </c>
      <c r="F66" s="65" t="str">
        <f t="shared" si="1"/>
        <v>-</v>
      </c>
    </row>
    <row r="67" spans="1:6" ht="45">
      <c r="A67" s="24" t="s">
        <v>220</v>
      </c>
      <c r="B67" s="63" t="s">
        <v>129</v>
      </c>
      <c r="C67" s="26" t="s">
        <v>221</v>
      </c>
      <c r="D67" s="27">
        <v>1000</v>
      </c>
      <c r="E67" s="64" t="s">
        <v>44</v>
      </c>
      <c r="F67" s="65">
        <f t="shared" si="1"/>
        <v>1000</v>
      </c>
    </row>
    <row r="68" spans="1:6" ht="22.5">
      <c r="A68" s="24" t="s">
        <v>222</v>
      </c>
      <c r="B68" s="63" t="s">
        <v>129</v>
      </c>
      <c r="C68" s="26" t="s">
        <v>223</v>
      </c>
      <c r="D68" s="27">
        <v>1000</v>
      </c>
      <c r="E68" s="64" t="s">
        <v>44</v>
      </c>
      <c r="F68" s="65">
        <f t="shared" si="1"/>
        <v>1000</v>
      </c>
    </row>
    <row r="69" spans="1:6" ht="90">
      <c r="A69" s="66" t="s">
        <v>224</v>
      </c>
      <c r="B69" s="63" t="s">
        <v>129</v>
      </c>
      <c r="C69" s="26" t="s">
        <v>225</v>
      </c>
      <c r="D69" s="27">
        <v>1000</v>
      </c>
      <c r="E69" s="64" t="s">
        <v>44</v>
      </c>
      <c r="F69" s="65">
        <f t="shared" si="1"/>
        <v>1000</v>
      </c>
    </row>
    <row r="70" spans="1:6" ht="22.5">
      <c r="A70" s="51" t="s">
        <v>155</v>
      </c>
      <c r="B70" s="52" t="s">
        <v>129</v>
      </c>
      <c r="C70" s="53" t="s">
        <v>226</v>
      </c>
      <c r="D70" s="54">
        <v>1000</v>
      </c>
      <c r="E70" s="55" t="s">
        <v>44</v>
      </c>
      <c r="F70" s="56">
        <f t="shared" si="1"/>
        <v>1000</v>
      </c>
    </row>
    <row r="71" spans="1:6" ht="22.5">
      <c r="A71" s="24" t="s">
        <v>157</v>
      </c>
      <c r="B71" s="63" t="s">
        <v>129</v>
      </c>
      <c r="C71" s="26" t="s">
        <v>227</v>
      </c>
      <c r="D71" s="27">
        <v>1000</v>
      </c>
      <c r="E71" s="64" t="s">
        <v>44</v>
      </c>
      <c r="F71" s="65">
        <f t="shared" si="1"/>
        <v>1000</v>
      </c>
    </row>
    <row r="72" spans="1:6">
      <c r="A72" s="24" t="s">
        <v>159</v>
      </c>
      <c r="B72" s="63" t="s">
        <v>129</v>
      </c>
      <c r="C72" s="26" t="s">
        <v>228</v>
      </c>
      <c r="D72" s="27">
        <v>1000</v>
      </c>
      <c r="E72" s="64" t="s">
        <v>44</v>
      </c>
      <c r="F72" s="65">
        <f t="shared" si="1"/>
        <v>1000</v>
      </c>
    </row>
    <row r="73" spans="1:6">
      <c r="A73" s="51" t="s">
        <v>229</v>
      </c>
      <c r="B73" s="52" t="s">
        <v>129</v>
      </c>
      <c r="C73" s="53" t="s">
        <v>230</v>
      </c>
      <c r="D73" s="54">
        <v>294000</v>
      </c>
      <c r="E73" s="55">
        <v>27634.83</v>
      </c>
      <c r="F73" s="56">
        <f t="shared" si="1"/>
        <v>266365.17</v>
      </c>
    </row>
    <row r="74" spans="1:6">
      <c r="A74" s="24" t="s">
        <v>231</v>
      </c>
      <c r="B74" s="63" t="s">
        <v>129</v>
      </c>
      <c r="C74" s="26" t="s">
        <v>232</v>
      </c>
      <c r="D74" s="27">
        <v>294000</v>
      </c>
      <c r="E74" s="64">
        <v>27634.83</v>
      </c>
      <c r="F74" s="65">
        <f t="shared" si="1"/>
        <v>266365.17</v>
      </c>
    </row>
    <row r="75" spans="1:6" ht="22.5">
      <c r="A75" s="24" t="s">
        <v>163</v>
      </c>
      <c r="B75" s="63" t="s">
        <v>129</v>
      </c>
      <c r="C75" s="26" t="s">
        <v>233</v>
      </c>
      <c r="D75" s="27">
        <v>294000</v>
      </c>
      <c r="E75" s="64">
        <v>27634.83</v>
      </c>
      <c r="F75" s="65">
        <f t="shared" si="1"/>
        <v>266365.17</v>
      </c>
    </row>
    <row r="76" spans="1:6">
      <c r="A76" s="24" t="s">
        <v>165</v>
      </c>
      <c r="B76" s="63" t="s">
        <v>129</v>
      </c>
      <c r="C76" s="26" t="s">
        <v>234</v>
      </c>
      <c r="D76" s="27">
        <v>294000</v>
      </c>
      <c r="E76" s="64">
        <v>27634.83</v>
      </c>
      <c r="F76" s="65">
        <f t="shared" si="1"/>
        <v>266365.17</v>
      </c>
    </row>
    <row r="77" spans="1:6" ht="67.5">
      <c r="A77" s="66" t="s">
        <v>235</v>
      </c>
      <c r="B77" s="63" t="s">
        <v>129</v>
      </c>
      <c r="C77" s="26" t="s">
        <v>236</v>
      </c>
      <c r="D77" s="27">
        <v>294000</v>
      </c>
      <c r="E77" s="64">
        <v>27634.83</v>
      </c>
      <c r="F77" s="65">
        <f t="shared" si="1"/>
        <v>266365.17</v>
      </c>
    </row>
    <row r="78" spans="1:6" ht="56.25">
      <c r="A78" s="51" t="s">
        <v>143</v>
      </c>
      <c r="B78" s="52" t="s">
        <v>129</v>
      </c>
      <c r="C78" s="53" t="s">
        <v>237</v>
      </c>
      <c r="D78" s="54">
        <v>253900</v>
      </c>
      <c r="E78" s="55">
        <v>27634.83</v>
      </c>
      <c r="F78" s="56">
        <f t="shared" si="1"/>
        <v>226265.16999999998</v>
      </c>
    </row>
    <row r="79" spans="1:6" ht="22.5">
      <c r="A79" s="24" t="s">
        <v>145</v>
      </c>
      <c r="B79" s="63" t="s">
        <v>129</v>
      </c>
      <c r="C79" s="26" t="s">
        <v>238</v>
      </c>
      <c r="D79" s="27">
        <v>253900</v>
      </c>
      <c r="E79" s="64">
        <v>27634.83</v>
      </c>
      <c r="F79" s="65">
        <f t="shared" ref="F79:F110" si="2">IF(OR(D79="-",IF(E79="-",0,E79)&gt;=IF(D79="-",0,D79)),"-",IF(D79="-",0,D79)-IF(E79="-",0,E79))</f>
        <v>226265.16999999998</v>
      </c>
    </row>
    <row r="80" spans="1:6" ht="22.5">
      <c r="A80" s="24" t="s">
        <v>147</v>
      </c>
      <c r="B80" s="63" t="s">
        <v>129</v>
      </c>
      <c r="C80" s="26" t="s">
        <v>239</v>
      </c>
      <c r="D80" s="27">
        <v>195000</v>
      </c>
      <c r="E80" s="64">
        <v>23022</v>
      </c>
      <c r="F80" s="65">
        <f t="shared" si="2"/>
        <v>171978</v>
      </c>
    </row>
    <row r="81" spans="1:6" ht="33.75">
      <c r="A81" s="24" t="s">
        <v>151</v>
      </c>
      <c r="B81" s="63" t="s">
        <v>129</v>
      </c>
      <c r="C81" s="26" t="s">
        <v>240</v>
      </c>
      <c r="D81" s="27">
        <v>58900</v>
      </c>
      <c r="E81" s="64">
        <v>4612.83</v>
      </c>
      <c r="F81" s="65">
        <f t="shared" si="2"/>
        <v>54287.17</v>
      </c>
    </row>
    <row r="82" spans="1:6" ht="22.5">
      <c r="A82" s="51" t="s">
        <v>155</v>
      </c>
      <c r="B82" s="52" t="s">
        <v>129</v>
      </c>
      <c r="C82" s="53" t="s">
        <v>241</v>
      </c>
      <c r="D82" s="54">
        <v>40100</v>
      </c>
      <c r="E82" s="55" t="s">
        <v>44</v>
      </c>
      <c r="F82" s="56">
        <f t="shared" si="2"/>
        <v>40100</v>
      </c>
    </row>
    <row r="83" spans="1:6" ht="22.5">
      <c r="A83" s="24" t="s">
        <v>157</v>
      </c>
      <c r="B83" s="63" t="s">
        <v>129</v>
      </c>
      <c r="C83" s="26" t="s">
        <v>242</v>
      </c>
      <c r="D83" s="27">
        <v>40100</v>
      </c>
      <c r="E83" s="64" t="s">
        <v>44</v>
      </c>
      <c r="F83" s="65">
        <f t="shared" si="2"/>
        <v>40100</v>
      </c>
    </row>
    <row r="84" spans="1:6">
      <c r="A84" s="24" t="s">
        <v>159</v>
      </c>
      <c r="B84" s="63" t="s">
        <v>129</v>
      </c>
      <c r="C84" s="26" t="s">
        <v>243</v>
      </c>
      <c r="D84" s="27">
        <v>40100</v>
      </c>
      <c r="E84" s="64" t="s">
        <v>44</v>
      </c>
      <c r="F84" s="65">
        <f t="shared" si="2"/>
        <v>40100</v>
      </c>
    </row>
    <row r="85" spans="1:6" ht="22.5">
      <c r="A85" s="51" t="s">
        <v>244</v>
      </c>
      <c r="B85" s="52" t="s">
        <v>129</v>
      </c>
      <c r="C85" s="53" t="s">
        <v>245</v>
      </c>
      <c r="D85" s="54">
        <v>2000</v>
      </c>
      <c r="E85" s="55" t="s">
        <v>44</v>
      </c>
      <c r="F85" s="56">
        <f t="shared" si="2"/>
        <v>2000</v>
      </c>
    </row>
    <row r="86" spans="1:6">
      <c r="A86" s="24" t="s">
        <v>246</v>
      </c>
      <c r="B86" s="63" t="s">
        <v>129</v>
      </c>
      <c r="C86" s="26" t="s">
        <v>247</v>
      </c>
      <c r="D86" s="27">
        <v>2000</v>
      </c>
      <c r="E86" s="64" t="s">
        <v>44</v>
      </c>
      <c r="F86" s="65">
        <f t="shared" si="2"/>
        <v>2000</v>
      </c>
    </row>
    <row r="87" spans="1:6" ht="45">
      <c r="A87" s="24" t="s">
        <v>220</v>
      </c>
      <c r="B87" s="63" t="s">
        <v>129</v>
      </c>
      <c r="C87" s="26" t="s">
        <v>248</v>
      </c>
      <c r="D87" s="27">
        <v>2000</v>
      </c>
      <c r="E87" s="64" t="s">
        <v>44</v>
      </c>
      <c r="F87" s="65">
        <f t="shared" si="2"/>
        <v>2000</v>
      </c>
    </row>
    <row r="88" spans="1:6">
      <c r="A88" s="24" t="s">
        <v>249</v>
      </c>
      <c r="B88" s="63" t="s">
        <v>129</v>
      </c>
      <c r="C88" s="26" t="s">
        <v>250</v>
      </c>
      <c r="D88" s="27">
        <v>1000</v>
      </c>
      <c r="E88" s="64" t="s">
        <v>44</v>
      </c>
      <c r="F88" s="65">
        <f t="shared" si="2"/>
        <v>1000</v>
      </c>
    </row>
    <row r="89" spans="1:6" ht="78.75">
      <c r="A89" s="66" t="s">
        <v>251</v>
      </c>
      <c r="B89" s="63" t="s">
        <v>129</v>
      </c>
      <c r="C89" s="26" t="s">
        <v>252</v>
      </c>
      <c r="D89" s="27">
        <v>1000</v>
      </c>
      <c r="E89" s="64" t="s">
        <v>44</v>
      </c>
      <c r="F89" s="65">
        <f t="shared" si="2"/>
        <v>1000</v>
      </c>
    </row>
    <row r="90" spans="1:6" ht="22.5">
      <c r="A90" s="51" t="s">
        <v>155</v>
      </c>
      <c r="B90" s="52" t="s">
        <v>129</v>
      </c>
      <c r="C90" s="53" t="s">
        <v>253</v>
      </c>
      <c r="D90" s="54">
        <v>1000</v>
      </c>
      <c r="E90" s="55" t="s">
        <v>44</v>
      </c>
      <c r="F90" s="56">
        <f t="shared" si="2"/>
        <v>1000</v>
      </c>
    </row>
    <row r="91" spans="1:6" ht="22.5">
      <c r="A91" s="24" t="s">
        <v>157</v>
      </c>
      <c r="B91" s="63" t="s">
        <v>129</v>
      </c>
      <c r="C91" s="26" t="s">
        <v>254</v>
      </c>
      <c r="D91" s="27">
        <v>1000</v>
      </c>
      <c r="E91" s="64" t="s">
        <v>44</v>
      </c>
      <c r="F91" s="65">
        <f t="shared" si="2"/>
        <v>1000</v>
      </c>
    </row>
    <row r="92" spans="1:6">
      <c r="A92" s="24" t="s">
        <v>159</v>
      </c>
      <c r="B92" s="63" t="s">
        <v>129</v>
      </c>
      <c r="C92" s="26" t="s">
        <v>255</v>
      </c>
      <c r="D92" s="27">
        <v>1000</v>
      </c>
      <c r="E92" s="64" t="s">
        <v>44</v>
      </c>
      <c r="F92" s="65">
        <f t="shared" si="2"/>
        <v>1000</v>
      </c>
    </row>
    <row r="93" spans="1:6" ht="22.5">
      <c r="A93" s="24" t="s">
        <v>256</v>
      </c>
      <c r="B93" s="63" t="s">
        <v>129</v>
      </c>
      <c r="C93" s="26" t="s">
        <v>257</v>
      </c>
      <c r="D93" s="27">
        <v>1000</v>
      </c>
      <c r="E93" s="64" t="s">
        <v>44</v>
      </c>
      <c r="F93" s="65">
        <f t="shared" si="2"/>
        <v>1000</v>
      </c>
    </row>
    <row r="94" spans="1:6" ht="90">
      <c r="A94" s="66" t="s">
        <v>258</v>
      </c>
      <c r="B94" s="63" t="s">
        <v>129</v>
      </c>
      <c r="C94" s="26" t="s">
        <v>259</v>
      </c>
      <c r="D94" s="27">
        <v>1000</v>
      </c>
      <c r="E94" s="64" t="s">
        <v>44</v>
      </c>
      <c r="F94" s="65">
        <f t="shared" si="2"/>
        <v>1000</v>
      </c>
    </row>
    <row r="95" spans="1:6" ht="22.5">
      <c r="A95" s="51" t="s">
        <v>155</v>
      </c>
      <c r="B95" s="52" t="s">
        <v>129</v>
      </c>
      <c r="C95" s="53" t="s">
        <v>260</v>
      </c>
      <c r="D95" s="54">
        <v>1000</v>
      </c>
      <c r="E95" s="55" t="s">
        <v>44</v>
      </c>
      <c r="F95" s="56">
        <f t="shared" si="2"/>
        <v>1000</v>
      </c>
    </row>
    <row r="96" spans="1:6" ht="22.5">
      <c r="A96" s="24" t="s">
        <v>157</v>
      </c>
      <c r="B96" s="63" t="s">
        <v>129</v>
      </c>
      <c r="C96" s="26" t="s">
        <v>261</v>
      </c>
      <c r="D96" s="27">
        <v>1000</v>
      </c>
      <c r="E96" s="64" t="s">
        <v>44</v>
      </c>
      <c r="F96" s="65">
        <f t="shared" si="2"/>
        <v>1000</v>
      </c>
    </row>
    <row r="97" spans="1:6">
      <c r="A97" s="24" t="s">
        <v>159</v>
      </c>
      <c r="B97" s="63" t="s">
        <v>129</v>
      </c>
      <c r="C97" s="26" t="s">
        <v>262</v>
      </c>
      <c r="D97" s="27">
        <v>1000</v>
      </c>
      <c r="E97" s="64" t="s">
        <v>44</v>
      </c>
      <c r="F97" s="65">
        <f t="shared" si="2"/>
        <v>1000</v>
      </c>
    </row>
    <row r="98" spans="1:6">
      <c r="A98" s="51" t="s">
        <v>263</v>
      </c>
      <c r="B98" s="52" t="s">
        <v>129</v>
      </c>
      <c r="C98" s="53" t="s">
        <v>264</v>
      </c>
      <c r="D98" s="54">
        <v>925800</v>
      </c>
      <c r="E98" s="55" t="s">
        <v>44</v>
      </c>
      <c r="F98" s="56">
        <f t="shared" si="2"/>
        <v>925800</v>
      </c>
    </row>
    <row r="99" spans="1:6">
      <c r="A99" s="24" t="s">
        <v>265</v>
      </c>
      <c r="B99" s="63" t="s">
        <v>129</v>
      </c>
      <c r="C99" s="26" t="s">
        <v>266</v>
      </c>
      <c r="D99" s="27">
        <v>925800</v>
      </c>
      <c r="E99" s="64" t="s">
        <v>44</v>
      </c>
      <c r="F99" s="65">
        <f t="shared" si="2"/>
        <v>925800</v>
      </c>
    </row>
    <row r="100" spans="1:6" ht="22.5">
      <c r="A100" s="24" t="s">
        <v>267</v>
      </c>
      <c r="B100" s="63" t="s">
        <v>129</v>
      </c>
      <c r="C100" s="26" t="s">
        <v>268</v>
      </c>
      <c r="D100" s="27">
        <v>925800</v>
      </c>
      <c r="E100" s="64" t="s">
        <v>44</v>
      </c>
      <c r="F100" s="65">
        <f t="shared" si="2"/>
        <v>925800</v>
      </c>
    </row>
    <row r="101" spans="1:6" ht="22.5">
      <c r="A101" s="24" t="s">
        <v>269</v>
      </c>
      <c r="B101" s="63" t="s">
        <v>129</v>
      </c>
      <c r="C101" s="26" t="s">
        <v>270</v>
      </c>
      <c r="D101" s="27">
        <v>825800</v>
      </c>
      <c r="E101" s="64" t="s">
        <v>44</v>
      </c>
      <c r="F101" s="65">
        <f t="shared" si="2"/>
        <v>825800</v>
      </c>
    </row>
    <row r="102" spans="1:6" ht="78.75">
      <c r="A102" s="66" t="s">
        <v>271</v>
      </c>
      <c r="B102" s="63" t="s">
        <v>129</v>
      </c>
      <c r="C102" s="26" t="s">
        <v>272</v>
      </c>
      <c r="D102" s="27">
        <v>825800</v>
      </c>
      <c r="E102" s="64" t="s">
        <v>44</v>
      </c>
      <c r="F102" s="65">
        <f t="shared" si="2"/>
        <v>825800</v>
      </c>
    </row>
    <row r="103" spans="1:6" ht="22.5">
      <c r="A103" s="51" t="s">
        <v>155</v>
      </c>
      <c r="B103" s="52" t="s">
        <v>129</v>
      </c>
      <c r="C103" s="53" t="s">
        <v>273</v>
      </c>
      <c r="D103" s="54">
        <v>825800</v>
      </c>
      <c r="E103" s="55" t="s">
        <v>44</v>
      </c>
      <c r="F103" s="56">
        <f t="shared" si="2"/>
        <v>825800</v>
      </c>
    </row>
    <row r="104" spans="1:6" ht="22.5">
      <c r="A104" s="24" t="s">
        <v>157</v>
      </c>
      <c r="B104" s="63" t="s">
        <v>129</v>
      </c>
      <c r="C104" s="26" t="s">
        <v>274</v>
      </c>
      <c r="D104" s="27">
        <v>825800</v>
      </c>
      <c r="E104" s="64" t="s">
        <v>44</v>
      </c>
      <c r="F104" s="65">
        <f t="shared" si="2"/>
        <v>825800</v>
      </c>
    </row>
    <row r="105" spans="1:6">
      <c r="A105" s="24" t="s">
        <v>159</v>
      </c>
      <c r="B105" s="63" t="s">
        <v>129</v>
      </c>
      <c r="C105" s="26" t="s">
        <v>275</v>
      </c>
      <c r="D105" s="27">
        <v>825800</v>
      </c>
      <c r="E105" s="64" t="s">
        <v>44</v>
      </c>
      <c r="F105" s="65">
        <f t="shared" si="2"/>
        <v>825800</v>
      </c>
    </row>
    <row r="106" spans="1:6" ht="33.75">
      <c r="A106" s="24" t="s">
        <v>276</v>
      </c>
      <c r="B106" s="63" t="s">
        <v>129</v>
      </c>
      <c r="C106" s="26" t="s">
        <v>277</v>
      </c>
      <c r="D106" s="27">
        <v>100000</v>
      </c>
      <c r="E106" s="64" t="s">
        <v>44</v>
      </c>
      <c r="F106" s="65">
        <f t="shared" si="2"/>
        <v>100000</v>
      </c>
    </row>
    <row r="107" spans="1:6" ht="67.5">
      <c r="A107" s="24" t="s">
        <v>278</v>
      </c>
      <c r="B107" s="63" t="s">
        <v>129</v>
      </c>
      <c r="C107" s="26" t="s">
        <v>279</v>
      </c>
      <c r="D107" s="27">
        <v>100000</v>
      </c>
      <c r="E107" s="64" t="s">
        <v>44</v>
      </c>
      <c r="F107" s="65">
        <f t="shared" si="2"/>
        <v>100000</v>
      </c>
    </row>
    <row r="108" spans="1:6" ht="22.5">
      <c r="A108" s="51" t="s">
        <v>155</v>
      </c>
      <c r="B108" s="52" t="s">
        <v>129</v>
      </c>
      <c r="C108" s="53" t="s">
        <v>280</v>
      </c>
      <c r="D108" s="54">
        <v>100000</v>
      </c>
      <c r="E108" s="55" t="s">
        <v>44</v>
      </c>
      <c r="F108" s="56">
        <f t="shared" si="2"/>
        <v>100000</v>
      </c>
    </row>
    <row r="109" spans="1:6" ht="22.5">
      <c r="A109" s="24" t="s">
        <v>157</v>
      </c>
      <c r="B109" s="63" t="s">
        <v>129</v>
      </c>
      <c r="C109" s="26" t="s">
        <v>281</v>
      </c>
      <c r="D109" s="27">
        <v>100000</v>
      </c>
      <c r="E109" s="64" t="s">
        <v>44</v>
      </c>
      <c r="F109" s="65">
        <f t="shared" si="2"/>
        <v>100000</v>
      </c>
    </row>
    <row r="110" spans="1:6">
      <c r="A110" s="24" t="s">
        <v>159</v>
      </c>
      <c r="B110" s="63" t="s">
        <v>129</v>
      </c>
      <c r="C110" s="26" t="s">
        <v>282</v>
      </c>
      <c r="D110" s="27">
        <v>100000</v>
      </c>
      <c r="E110" s="64" t="s">
        <v>44</v>
      </c>
      <c r="F110" s="65">
        <f t="shared" si="2"/>
        <v>100000</v>
      </c>
    </row>
    <row r="111" spans="1:6">
      <c r="A111" s="51" t="s">
        <v>283</v>
      </c>
      <c r="B111" s="52" t="s">
        <v>129</v>
      </c>
      <c r="C111" s="53" t="s">
        <v>284</v>
      </c>
      <c r="D111" s="54">
        <v>6430600</v>
      </c>
      <c r="E111" s="55">
        <v>288053.75</v>
      </c>
      <c r="F111" s="56">
        <f t="shared" ref="F111:F142" si="3">IF(OR(D111="-",IF(E111="-",0,E111)&gt;=IF(D111="-",0,D111)),"-",IF(D111="-",0,D111)-IF(E111="-",0,E111))</f>
        <v>6142546.25</v>
      </c>
    </row>
    <row r="112" spans="1:6">
      <c r="A112" s="24" t="s">
        <v>285</v>
      </c>
      <c r="B112" s="63" t="s">
        <v>129</v>
      </c>
      <c r="C112" s="26" t="s">
        <v>286</v>
      </c>
      <c r="D112" s="27">
        <v>5194100</v>
      </c>
      <c r="E112" s="64">
        <v>2619.1</v>
      </c>
      <c r="F112" s="65">
        <f t="shared" si="3"/>
        <v>5191480.9000000004</v>
      </c>
    </row>
    <row r="113" spans="1:6" ht="33.75">
      <c r="A113" s="24" t="s">
        <v>287</v>
      </c>
      <c r="B113" s="63" t="s">
        <v>129</v>
      </c>
      <c r="C113" s="26" t="s">
        <v>288</v>
      </c>
      <c r="D113" s="27">
        <v>5194100</v>
      </c>
      <c r="E113" s="64">
        <v>2619.1</v>
      </c>
      <c r="F113" s="65">
        <f t="shared" si="3"/>
        <v>5191480.9000000004</v>
      </c>
    </row>
    <row r="114" spans="1:6" ht="22.5">
      <c r="A114" s="24" t="s">
        <v>289</v>
      </c>
      <c r="B114" s="63" t="s">
        <v>129</v>
      </c>
      <c r="C114" s="26" t="s">
        <v>290</v>
      </c>
      <c r="D114" s="27">
        <v>32000</v>
      </c>
      <c r="E114" s="64">
        <v>2619.1</v>
      </c>
      <c r="F114" s="65">
        <f t="shared" si="3"/>
        <v>29380.9</v>
      </c>
    </row>
    <row r="115" spans="1:6" ht="90">
      <c r="A115" s="66" t="s">
        <v>291</v>
      </c>
      <c r="B115" s="63" t="s">
        <v>129</v>
      </c>
      <c r="C115" s="26" t="s">
        <v>292</v>
      </c>
      <c r="D115" s="27">
        <v>32000</v>
      </c>
      <c r="E115" s="64">
        <v>2619.1</v>
      </c>
      <c r="F115" s="65">
        <f t="shared" si="3"/>
        <v>29380.9</v>
      </c>
    </row>
    <row r="116" spans="1:6" ht="22.5">
      <c r="A116" s="51" t="s">
        <v>155</v>
      </c>
      <c r="B116" s="52" t="s">
        <v>129</v>
      </c>
      <c r="C116" s="53" t="s">
        <v>293</v>
      </c>
      <c r="D116" s="54">
        <v>32000</v>
      </c>
      <c r="E116" s="55">
        <v>2619.1</v>
      </c>
      <c r="F116" s="56">
        <f t="shared" si="3"/>
        <v>29380.9</v>
      </c>
    </row>
    <row r="117" spans="1:6" ht="22.5">
      <c r="A117" s="24" t="s">
        <v>157</v>
      </c>
      <c r="B117" s="63" t="s">
        <v>129</v>
      </c>
      <c r="C117" s="26" t="s">
        <v>294</v>
      </c>
      <c r="D117" s="27">
        <v>32000</v>
      </c>
      <c r="E117" s="64">
        <v>2619.1</v>
      </c>
      <c r="F117" s="65">
        <f t="shared" si="3"/>
        <v>29380.9</v>
      </c>
    </row>
    <row r="118" spans="1:6">
      <c r="A118" s="24" t="s">
        <v>159</v>
      </c>
      <c r="B118" s="63" t="s">
        <v>129</v>
      </c>
      <c r="C118" s="26" t="s">
        <v>295</v>
      </c>
      <c r="D118" s="27">
        <v>32000</v>
      </c>
      <c r="E118" s="64">
        <v>2619.1</v>
      </c>
      <c r="F118" s="65">
        <f t="shared" si="3"/>
        <v>29380.9</v>
      </c>
    </row>
    <row r="119" spans="1:6" ht="33.75">
      <c r="A119" s="24" t="s">
        <v>296</v>
      </c>
      <c r="B119" s="63" t="s">
        <v>129</v>
      </c>
      <c r="C119" s="26" t="s">
        <v>297</v>
      </c>
      <c r="D119" s="27">
        <v>5162100</v>
      </c>
      <c r="E119" s="64" t="s">
        <v>44</v>
      </c>
      <c r="F119" s="65">
        <f t="shared" si="3"/>
        <v>5162100</v>
      </c>
    </row>
    <row r="120" spans="1:6" ht="45">
      <c r="A120" s="24" t="s">
        <v>298</v>
      </c>
      <c r="B120" s="63" t="s">
        <v>129</v>
      </c>
      <c r="C120" s="26" t="s">
        <v>299</v>
      </c>
      <c r="D120" s="27">
        <v>5162100</v>
      </c>
      <c r="E120" s="64" t="s">
        <v>44</v>
      </c>
      <c r="F120" s="65">
        <f t="shared" si="3"/>
        <v>5162100</v>
      </c>
    </row>
    <row r="121" spans="1:6" ht="22.5">
      <c r="A121" s="51" t="s">
        <v>155</v>
      </c>
      <c r="B121" s="52" t="s">
        <v>129</v>
      </c>
      <c r="C121" s="53" t="s">
        <v>300</v>
      </c>
      <c r="D121" s="54">
        <v>5162100</v>
      </c>
      <c r="E121" s="55" t="s">
        <v>44</v>
      </c>
      <c r="F121" s="56">
        <f t="shared" si="3"/>
        <v>5162100</v>
      </c>
    </row>
    <row r="122" spans="1:6" ht="22.5">
      <c r="A122" s="24" t="s">
        <v>157</v>
      </c>
      <c r="B122" s="63" t="s">
        <v>129</v>
      </c>
      <c r="C122" s="26" t="s">
        <v>301</v>
      </c>
      <c r="D122" s="27">
        <v>5162100</v>
      </c>
      <c r="E122" s="64" t="s">
        <v>44</v>
      </c>
      <c r="F122" s="65">
        <f t="shared" si="3"/>
        <v>5162100</v>
      </c>
    </row>
    <row r="123" spans="1:6">
      <c r="A123" s="24" t="s">
        <v>159</v>
      </c>
      <c r="B123" s="63" t="s">
        <v>129</v>
      </c>
      <c r="C123" s="26" t="s">
        <v>302</v>
      </c>
      <c r="D123" s="27">
        <v>5162100</v>
      </c>
      <c r="E123" s="64" t="s">
        <v>44</v>
      </c>
      <c r="F123" s="65">
        <f t="shared" si="3"/>
        <v>5162100</v>
      </c>
    </row>
    <row r="124" spans="1:6">
      <c r="A124" s="24" t="s">
        <v>303</v>
      </c>
      <c r="B124" s="63" t="s">
        <v>129</v>
      </c>
      <c r="C124" s="26" t="s">
        <v>304</v>
      </c>
      <c r="D124" s="27">
        <v>122600</v>
      </c>
      <c r="E124" s="64">
        <v>87061.56</v>
      </c>
      <c r="F124" s="65">
        <f t="shared" si="3"/>
        <v>35538.44</v>
      </c>
    </row>
    <row r="125" spans="1:6" ht="33.75">
      <c r="A125" s="24" t="s">
        <v>287</v>
      </c>
      <c r="B125" s="63" t="s">
        <v>129</v>
      </c>
      <c r="C125" s="26" t="s">
        <v>305</v>
      </c>
      <c r="D125" s="27">
        <v>122600</v>
      </c>
      <c r="E125" s="64">
        <v>87061.56</v>
      </c>
      <c r="F125" s="65">
        <f t="shared" si="3"/>
        <v>35538.44</v>
      </c>
    </row>
    <row r="126" spans="1:6" ht="22.5">
      <c r="A126" s="24" t="s">
        <v>289</v>
      </c>
      <c r="B126" s="63" t="s">
        <v>129</v>
      </c>
      <c r="C126" s="26" t="s">
        <v>306</v>
      </c>
      <c r="D126" s="27">
        <v>122600</v>
      </c>
      <c r="E126" s="64">
        <v>87061.56</v>
      </c>
      <c r="F126" s="65">
        <f t="shared" si="3"/>
        <v>35538.44</v>
      </c>
    </row>
    <row r="127" spans="1:6" ht="78.75">
      <c r="A127" s="66" t="s">
        <v>307</v>
      </c>
      <c r="B127" s="63" t="s">
        <v>129</v>
      </c>
      <c r="C127" s="26" t="s">
        <v>308</v>
      </c>
      <c r="D127" s="27">
        <v>100000</v>
      </c>
      <c r="E127" s="64">
        <v>87061.56</v>
      </c>
      <c r="F127" s="65">
        <f t="shared" si="3"/>
        <v>12938.440000000002</v>
      </c>
    </row>
    <row r="128" spans="1:6" ht="22.5">
      <c r="A128" s="51" t="s">
        <v>155</v>
      </c>
      <c r="B128" s="52" t="s">
        <v>129</v>
      </c>
      <c r="C128" s="53" t="s">
        <v>309</v>
      </c>
      <c r="D128" s="54">
        <v>100000</v>
      </c>
      <c r="E128" s="55">
        <v>87061.56</v>
      </c>
      <c r="F128" s="56">
        <f t="shared" si="3"/>
        <v>12938.440000000002</v>
      </c>
    </row>
    <row r="129" spans="1:6" ht="22.5">
      <c r="A129" s="24" t="s">
        <v>157</v>
      </c>
      <c r="B129" s="63" t="s">
        <v>129</v>
      </c>
      <c r="C129" s="26" t="s">
        <v>310</v>
      </c>
      <c r="D129" s="27">
        <v>100000</v>
      </c>
      <c r="E129" s="64">
        <v>87061.56</v>
      </c>
      <c r="F129" s="65">
        <f t="shared" si="3"/>
        <v>12938.440000000002</v>
      </c>
    </row>
    <row r="130" spans="1:6">
      <c r="A130" s="24" t="s">
        <v>159</v>
      </c>
      <c r="B130" s="63" t="s">
        <v>129</v>
      </c>
      <c r="C130" s="26" t="s">
        <v>311</v>
      </c>
      <c r="D130" s="27">
        <v>100000</v>
      </c>
      <c r="E130" s="64">
        <v>87061.56</v>
      </c>
      <c r="F130" s="65">
        <f t="shared" si="3"/>
        <v>12938.440000000002</v>
      </c>
    </row>
    <row r="131" spans="1:6" ht="90">
      <c r="A131" s="66" t="s">
        <v>312</v>
      </c>
      <c r="B131" s="63" t="s">
        <v>129</v>
      </c>
      <c r="C131" s="26" t="s">
        <v>313</v>
      </c>
      <c r="D131" s="27">
        <v>22600</v>
      </c>
      <c r="E131" s="64" t="s">
        <v>44</v>
      </c>
      <c r="F131" s="65">
        <f t="shared" si="3"/>
        <v>22600</v>
      </c>
    </row>
    <row r="132" spans="1:6">
      <c r="A132" s="51" t="s">
        <v>188</v>
      </c>
      <c r="B132" s="52" t="s">
        <v>129</v>
      </c>
      <c r="C132" s="53" t="s">
        <v>314</v>
      </c>
      <c r="D132" s="54">
        <v>22600</v>
      </c>
      <c r="E132" s="55" t="s">
        <v>44</v>
      </c>
      <c r="F132" s="56">
        <f t="shared" si="3"/>
        <v>22600</v>
      </c>
    </row>
    <row r="133" spans="1:6" ht="45">
      <c r="A133" s="24" t="s">
        <v>315</v>
      </c>
      <c r="B133" s="63" t="s">
        <v>129</v>
      </c>
      <c r="C133" s="26" t="s">
        <v>316</v>
      </c>
      <c r="D133" s="27">
        <v>22600</v>
      </c>
      <c r="E133" s="64" t="s">
        <v>44</v>
      </c>
      <c r="F133" s="65">
        <f t="shared" si="3"/>
        <v>22600</v>
      </c>
    </row>
    <row r="134" spans="1:6" ht="45">
      <c r="A134" s="24" t="s">
        <v>317</v>
      </c>
      <c r="B134" s="63" t="s">
        <v>129</v>
      </c>
      <c r="C134" s="26" t="s">
        <v>318</v>
      </c>
      <c r="D134" s="27">
        <v>22600</v>
      </c>
      <c r="E134" s="64" t="s">
        <v>44</v>
      </c>
      <c r="F134" s="65">
        <f t="shared" si="3"/>
        <v>22600</v>
      </c>
    </row>
    <row r="135" spans="1:6">
      <c r="A135" s="24" t="s">
        <v>319</v>
      </c>
      <c r="B135" s="63" t="s">
        <v>129</v>
      </c>
      <c r="C135" s="26" t="s">
        <v>320</v>
      </c>
      <c r="D135" s="27">
        <v>1113900</v>
      </c>
      <c r="E135" s="64">
        <v>198373.09</v>
      </c>
      <c r="F135" s="65">
        <f t="shared" si="3"/>
        <v>915526.91</v>
      </c>
    </row>
    <row r="136" spans="1:6" ht="33.75">
      <c r="A136" s="24" t="s">
        <v>287</v>
      </c>
      <c r="B136" s="63" t="s">
        <v>129</v>
      </c>
      <c r="C136" s="26" t="s">
        <v>321</v>
      </c>
      <c r="D136" s="27">
        <v>1112900</v>
      </c>
      <c r="E136" s="64">
        <v>198373.09</v>
      </c>
      <c r="F136" s="65">
        <f t="shared" si="3"/>
        <v>914526.91</v>
      </c>
    </row>
    <row r="137" spans="1:6" ht="22.5">
      <c r="A137" s="24" t="s">
        <v>322</v>
      </c>
      <c r="B137" s="63" t="s">
        <v>129</v>
      </c>
      <c r="C137" s="26" t="s">
        <v>323</v>
      </c>
      <c r="D137" s="27">
        <v>1112900</v>
      </c>
      <c r="E137" s="64">
        <v>198373.09</v>
      </c>
      <c r="F137" s="65">
        <f t="shared" si="3"/>
        <v>914526.91</v>
      </c>
    </row>
    <row r="138" spans="1:6" ht="78.75">
      <c r="A138" s="66" t="s">
        <v>324</v>
      </c>
      <c r="B138" s="63" t="s">
        <v>129</v>
      </c>
      <c r="C138" s="26" t="s">
        <v>325</v>
      </c>
      <c r="D138" s="27">
        <v>1002900</v>
      </c>
      <c r="E138" s="64">
        <v>198373.09</v>
      </c>
      <c r="F138" s="65">
        <f t="shared" si="3"/>
        <v>804526.91</v>
      </c>
    </row>
    <row r="139" spans="1:6" ht="22.5">
      <c r="A139" s="51" t="s">
        <v>155</v>
      </c>
      <c r="B139" s="52" t="s">
        <v>129</v>
      </c>
      <c r="C139" s="53" t="s">
        <v>326</v>
      </c>
      <c r="D139" s="54">
        <v>1002900</v>
      </c>
      <c r="E139" s="55">
        <v>198373.09</v>
      </c>
      <c r="F139" s="56">
        <f t="shared" si="3"/>
        <v>804526.91</v>
      </c>
    </row>
    <row r="140" spans="1:6" ht="22.5">
      <c r="A140" s="24" t="s">
        <v>157</v>
      </c>
      <c r="B140" s="63" t="s">
        <v>129</v>
      </c>
      <c r="C140" s="26" t="s">
        <v>327</v>
      </c>
      <c r="D140" s="27">
        <v>1002900</v>
      </c>
      <c r="E140" s="64">
        <v>198373.09</v>
      </c>
      <c r="F140" s="65">
        <f t="shared" si="3"/>
        <v>804526.91</v>
      </c>
    </row>
    <row r="141" spans="1:6">
      <c r="A141" s="24" t="s">
        <v>161</v>
      </c>
      <c r="B141" s="63" t="s">
        <v>129</v>
      </c>
      <c r="C141" s="26" t="s">
        <v>328</v>
      </c>
      <c r="D141" s="27">
        <v>1002900</v>
      </c>
      <c r="E141" s="64">
        <v>198373.09</v>
      </c>
      <c r="F141" s="65">
        <f t="shared" si="3"/>
        <v>804526.91</v>
      </c>
    </row>
    <row r="142" spans="1:6" ht="67.5">
      <c r="A142" s="66" t="s">
        <v>329</v>
      </c>
      <c r="B142" s="63" t="s">
        <v>129</v>
      </c>
      <c r="C142" s="26" t="s">
        <v>330</v>
      </c>
      <c r="D142" s="27">
        <v>10000</v>
      </c>
      <c r="E142" s="64" t="s">
        <v>44</v>
      </c>
      <c r="F142" s="65">
        <f t="shared" si="3"/>
        <v>10000</v>
      </c>
    </row>
    <row r="143" spans="1:6" ht="22.5">
      <c r="A143" s="51" t="s">
        <v>155</v>
      </c>
      <c r="B143" s="52" t="s">
        <v>129</v>
      </c>
      <c r="C143" s="53" t="s">
        <v>331</v>
      </c>
      <c r="D143" s="54">
        <v>10000</v>
      </c>
      <c r="E143" s="55" t="s">
        <v>44</v>
      </c>
      <c r="F143" s="56">
        <f t="shared" ref="F143:F174" si="4">IF(OR(D143="-",IF(E143="-",0,E143)&gt;=IF(D143="-",0,D143)),"-",IF(D143="-",0,D143)-IF(E143="-",0,E143))</f>
        <v>10000</v>
      </c>
    </row>
    <row r="144" spans="1:6" ht="22.5">
      <c r="A144" s="24" t="s">
        <v>157</v>
      </c>
      <c r="B144" s="63" t="s">
        <v>129</v>
      </c>
      <c r="C144" s="26" t="s">
        <v>332</v>
      </c>
      <c r="D144" s="27">
        <v>10000</v>
      </c>
      <c r="E144" s="64" t="s">
        <v>44</v>
      </c>
      <c r="F144" s="65">
        <f t="shared" si="4"/>
        <v>10000</v>
      </c>
    </row>
    <row r="145" spans="1:6">
      <c r="A145" s="24" t="s">
        <v>159</v>
      </c>
      <c r="B145" s="63" t="s">
        <v>129</v>
      </c>
      <c r="C145" s="26" t="s">
        <v>333</v>
      </c>
      <c r="D145" s="27">
        <v>10000</v>
      </c>
      <c r="E145" s="64" t="s">
        <v>44</v>
      </c>
      <c r="F145" s="65">
        <f t="shared" si="4"/>
        <v>10000</v>
      </c>
    </row>
    <row r="146" spans="1:6" ht="78.75">
      <c r="A146" s="66" t="s">
        <v>334</v>
      </c>
      <c r="B146" s="63" t="s">
        <v>129</v>
      </c>
      <c r="C146" s="26" t="s">
        <v>335</v>
      </c>
      <c r="D146" s="27">
        <v>100000</v>
      </c>
      <c r="E146" s="64" t="s">
        <v>44</v>
      </c>
      <c r="F146" s="65">
        <f t="shared" si="4"/>
        <v>100000</v>
      </c>
    </row>
    <row r="147" spans="1:6" ht="22.5">
      <c r="A147" s="51" t="s">
        <v>155</v>
      </c>
      <c r="B147" s="52" t="s">
        <v>129</v>
      </c>
      <c r="C147" s="53" t="s">
        <v>336</v>
      </c>
      <c r="D147" s="54">
        <v>100000</v>
      </c>
      <c r="E147" s="55" t="s">
        <v>44</v>
      </c>
      <c r="F147" s="56">
        <f t="shared" si="4"/>
        <v>100000</v>
      </c>
    </row>
    <row r="148" spans="1:6" ht="22.5">
      <c r="A148" s="24" t="s">
        <v>157</v>
      </c>
      <c r="B148" s="63" t="s">
        <v>129</v>
      </c>
      <c r="C148" s="26" t="s">
        <v>337</v>
      </c>
      <c r="D148" s="27">
        <v>100000</v>
      </c>
      <c r="E148" s="64" t="s">
        <v>44</v>
      </c>
      <c r="F148" s="65">
        <f t="shared" si="4"/>
        <v>100000</v>
      </c>
    </row>
    <row r="149" spans="1:6">
      <c r="A149" s="24" t="s">
        <v>159</v>
      </c>
      <c r="B149" s="63" t="s">
        <v>129</v>
      </c>
      <c r="C149" s="26" t="s">
        <v>338</v>
      </c>
      <c r="D149" s="27">
        <v>100000</v>
      </c>
      <c r="E149" s="64" t="s">
        <v>44</v>
      </c>
      <c r="F149" s="65">
        <f t="shared" si="4"/>
        <v>100000</v>
      </c>
    </row>
    <row r="150" spans="1:6" ht="33.75">
      <c r="A150" s="24" t="s">
        <v>339</v>
      </c>
      <c r="B150" s="63" t="s">
        <v>129</v>
      </c>
      <c r="C150" s="26" t="s">
        <v>340</v>
      </c>
      <c r="D150" s="27">
        <v>1000</v>
      </c>
      <c r="E150" s="64" t="s">
        <v>44</v>
      </c>
      <c r="F150" s="65">
        <f t="shared" si="4"/>
        <v>1000</v>
      </c>
    </row>
    <row r="151" spans="1:6" ht="33.75">
      <c r="A151" s="24" t="s">
        <v>341</v>
      </c>
      <c r="B151" s="63" t="s">
        <v>129</v>
      </c>
      <c r="C151" s="26" t="s">
        <v>342</v>
      </c>
      <c r="D151" s="27">
        <v>1000</v>
      </c>
      <c r="E151" s="64" t="s">
        <v>44</v>
      </c>
      <c r="F151" s="65">
        <f t="shared" si="4"/>
        <v>1000</v>
      </c>
    </row>
    <row r="152" spans="1:6" ht="56.25">
      <c r="A152" s="24" t="s">
        <v>343</v>
      </c>
      <c r="B152" s="63" t="s">
        <v>129</v>
      </c>
      <c r="C152" s="26" t="s">
        <v>344</v>
      </c>
      <c r="D152" s="27">
        <v>1000</v>
      </c>
      <c r="E152" s="64" t="s">
        <v>44</v>
      </c>
      <c r="F152" s="65">
        <f t="shared" si="4"/>
        <v>1000</v>
      </c>
    </row>
    <row r="153" spans="1:6" ht="22.5">
      <c r="A153" s="51" t="s">
        <v>155</v>
      </c>
      <c r="B153" s="52" t="s">
        <v>129</v>
      </c>
      <c r="C153" s="53" t="s">
        <v>345</v>
      </c>
      <c r="D153" s="54">
        <v>1000</v>
      </c>
      <c r="E153" s="55" t="s">
        <v>44</v>
      </c>
      <c r="F153" s="56">
        <f t="shared" si="4"/>
        <v>1000</v>
      </c>
    </row>
    <row r="154" spans="1:6" ht="22.5">
      <c r="A154" s="24" t="s">
        <v>157</v>
      </c>
      <c r="B154" s="63" t="s">
        <v>129</v>
      </c>
      <c r="C154" s="26" t="s">
        <v>346</v>
      </c>
      <c r="D154" s="27">
        <v>1000</v>
      </c>
      <c r="E154" s="64" t="s">
        <v>44</v>
      </c>
      <c r="F154" s="65">
        <f t="shared" si="4"/>
        <v>1000</v>
      </c>
    </row>
    <row r="155" spans="1:6">
      <c r="A155" s="24" t="s">
        <v>159</v>
      </c>
      <c r="B155" s="63" t="s">
        <v>129</v>
      </c>
      <c r="C155" s="26" t="s">
        <v>347</v>
      </c>
      <c r="D155" s="27">
        <v>1000</v>
      </c>
      <c r="E155" s="64" t="s">
        <v>44</v>
      </c>
      <c r="F155" s="65">
        <f t="shared" si="4"/>
        <v>1000</v>
      </c>
    </row>
    <row r="156" spans="1:6">
      <c r="A156" s="51" t="s">
        <v>348</v>
      </c>
      <c r="B156" s="52" t="s">
        <v>129</v>
      </c>
      <c r="C156" s="53" t="s">
        <v>349</v>
      </c>
      <c r="D156" s="54">
        <v>3000</v>
      </c>
      <c r="E156" s="55" t="s">
        <v>44</v>
      </c>
      <c r="F156" s="56">
        <f t="shared" si="4"/>
        <v>3000</v>
      </c>
    </row>
    <row r="157" spans="1:6" ht="22.5">
      <c r="A157" s="24" t="s">
        <v>350</v>
      </c>
      <c r="B157" s="63" t="s">
        <v>129</v>
      </c>
      <c r="C157" s="26" t="s">
        <v>351</v>
      </c>
      <c r="D157" s="27">
        <v>3000</v>
      </c>
      <c r="E157" s="64" t="s">
        <v>44</v>
      </c>
      <c r="F157" s="65">
        <f t="shared" si="4"/>
        <v>3000</v>
      </c>
    </row>
    <row r="158" spans="1:6" ht="22.5">
      <c r="A158" s="24" t="s">
        <v>205</v>
      </c>
      <c r="B158" s="63" t="s">
        <v>129</v>
      </c>
      <c r="C158" s="26" t="s">
        <v>352</v>
      </c>
      <c r="D158" s="27">
        <v>3000</v>
      </c>
      <c r="E158" s="64" t="s">
        <v>44</v>
      </c>
      <c r="F158" s="65">
        <f t="shared" si="4"/>
        <v>3000</v>
      </c>
    </row>
    <row r="159" spans="1:6" ht="45">
      <c r="A159" s="24" t="s">
        <v>353</v>
      </c>
      <c r="B159" s="63" t="s">
        <v>129</v>
      </c>
      <c r="C159" s="26" t="s">
        <v>354</v>
      </c>
      <c r="D159" s="27">
        <v>3000</v>
      </c>
      <c r="E159" s="64" t="s">
        <v>44</v>
      </c>
      <c r="F159" s="65">
        <f t="shared" si="4"/>
        <v>3000</v>
      </c>
    </row>
    <row r="160" spans="1:6" ht="90">
      <c r="A160" s="66" t="s">
        <v>355</v>
      </c>
      <c r="B160" s="63" t="s">
        <v>129</v>
      </c>
      <c r="C160" s="26" t="s">
        <v>356</v>
      </c>
      <c r="D160" s="27">
        <v>3000</v>
      </c>
      <c r="E160" s="64" t="s">
        <v>44</v>
      </c>
      <c r="F160" s="65">
        <f t="shared" si="4"/>
        <v>3000</v>
      </c>
    </row>
    <row r="161" spans="1:6" ht="22.5">
      <c r="A161" s="51" t="s">
        <v>155</v>
      </c>
      <c r="B161" s="52" t="s">
        <v>129</v>
      </c>
      <c r="C161" s="53" t="s">
        <v>357</v>
      </c>
      <c r="D161" s="54">
        <v>3000</v>
      </c>
      <c r="E161" s="55" t="s">
        <v>44</v>
      </c>
      <c r="F161" s="56">
        <f t="shared" si="4"/>
        <v>3000</v>
      </c>
    </row>
    <row r="162" spans="1:6" ht="22.5">
      <c r="A162" s="24" t="s">
        <v>157</v>
      </c>
      <c r="B162" s="63" t="s">
        <v>129</v>
      </c>
      <c r="C162" s="26" t="s">
        <v>358</v>
      </c>
      <c r="D162" s="27">
        <v>3000</v>
      </c>
      <c r="E162" s="64" t="s">
        <v>44</v>
      </c>
      <c r="F162" s="65">
        <f t="shared" si="4"/>
        <v>3000</v>
      </c>
    </row>
    <row r="163" spans="1:6">
      <c r="A163" s="24" t="s">
        <v>159</v>
      </c>
      <c r="B163" s="63" t="s">
        <v>129</v>
      </c>
      <c r="C163" s="26" t="s">
        <v>359</v>
      </c>
      <c r="D163" s="27">
        <v>3000</v>
      </c>
      <c r="E163" s="64" t="s">
        <v>44</v>
      </c>
      <c r="F163" s="65">
        <f t="shared" si="4"/>
        <v>3000</v>
      </c>
    </row>
    <row r="164" spans="1:6">
      <c r="A164" s="51" t="s">
        <v>360</v>
      </c>
      <c r="B164" s="52" t="s">
        <v>129</v>
      </c>
      <c r="C164" s="53" t="s">
        <v>361</v>
      </c>
      <c r="D164" s="54">
        <v>37690700</v>
      </c>
      <c r="E164" s="55">
        <v>180181.79</v>
      </c>
      <c r="F164" s="56">
        <f t="shared" si="4"/>
        <v>37510518.210000001</v>
      </c>
    </row>
    <row r="165" spans="1:6">
      <c r="A165" s="24" t="s">
        <v>362</v>
      </c>
      <c r="B165" s="63" t="s">
        <v>129</v>
      </c>
      <c r="C165" s="26" t="s">
        <v>363</v>
      </c>
      <c r="D165" s="27">
        <v>37690700</v>
      </c>
      <c r="E165" s="64">
        <v>180181.79</v>
      </c>
      <c r="F165" s="65">
        <f t="shared" si="4"/>
        <v>37510518.210000001</v>
      </c>
    </row>
    <row r="166" spans="1:6" ht="22.5">
      <c r="A166" s="24" t="s">
        <v>364</v>
      </c>
      <c r="B166" s="63" t="s">
        <v>129</v>
      </c>
      <c r="C166" s="26" t="s">
        <v>365</v>
      </c>
      <c r="D166" s="27">
        <v>37690700</v>
      </c>
      <c r="E166" s="64">
        <v>180181.79</v>
      </c>
      <c r="F166" s="65">
        <f t="shared" si="4"/>
        <v>37510518.210000001</v>
      </c>
    </row>
    <row r="167" spans="1:6" ht="22.5">
      <c r="A167" s="24" t="s">
        <v>366</v>
      </c>
      <c r="B167" s="63" t="s">
        <v>129</v>
      </c>
      <c r="C167" s="26" t="s">
        <v>367</v>
      </c>
      <c r="D167" s="27">
        <v>37690700</v>
      </c>
      <c r="E167" s="64">
        <v>180181.79</v>
      </c>
      <c r="F167" s="65">
        <f t="shared" si="4"/>
        <v>37510518.210000001</v>
      </c>
    </row>
    <row r="168" spans="1:6" ht="67.5">
      <c r="A168" s="66" t="s">
        <v>368</v>
      </c>
      <c r="B168" s="63" t="s">
        <v>129</v>
      </c>
      <c r="C168" s="26" t="s">
        <v>369</v>
      </c>
      <c r="D168" s="27">
        <v>1653800</v>
      </c>
      <c r="E168" s="64">
        <v>180181.79</v>
      </c>
      <c r="F168" s="65">
        <f t="shared" si="4"/>
        <v>1473618.21</v>
      </c>
    </row>
    <row r="169" spans="1:6" ht="22.5">
      <c r="A169" s="51" t="s">
        <v>370</v>
      </c>
      <c r="B169" s="52" t="s">
        <v>129</v>
      </c>
      <c r="C169" s="53" t="s">
        <v>371</v>
      </c>
      <c r="D169" s="54">
        <v>1653800</v>
      </c>
      <c r="E169" s="55">
        <v>180181.79</v>
      </c>
      <c r="F169" s="56">
        <f t="shared" si="4"/>
        <v>1473618.21</v>
      </c>
    </row>
    <row r="170" spans="1:6">
      <c r="A170" s="24" t="s">
        <v>372</v>
      </c>
      <c r="B170" s="63" t="s">
        <v>129</v>
      </c>
      <c r="C170" s="26" t="s">
        <v>373</v>
      </c>
      <c r="D170" s="27">
        <v>1653800</v>
      </c>
      <c r="E170" s="64">
        <v>180181.79</v>
      </c>
      <c r="F170" s="65">
        <f t="shared" si="4"/>
        <v>1473618.21</v>
      </c>
    </row>
    <row r="171" spans="1:6" ht="45">
      <c r="A171" s="24" t="s">
        <v>374</v>
      </c>
      <c r="B171" s="63" t="s">
        <v>129</v>
      </c>
      <c r="C171" s="26" t="s">
        <v>375</v>
      </c>
      <c r="D171" s="27">
        <v>1653800</v>
      </c>
      <c r="E171" s="64">
        <v>180181.79</v>
      </c>
      <c r="F171" s="65">
        <f t="shared" si="4"/>
        <v>1473618.21</v>
      </c>
    </row>
    <row r="172" spans="1:6" ht="67.5">
      <c r="A172" s="66" t="s">
        <v>376</v>
      </c>
      <c r="B172" s="63" t="s">
        <v>129</v>
      </c>
      <c r="C172" s="26" t="s">
        <v>377</v>
      </c>
      <c r="D172" s="27">
        <v>261900</v>
      </c>
      <c r="E172" s="64" t="s">
        <v>44</v>
      </c>
      <c r="F172" s="65">
        <f t="shared" si="4"/>
        <v>261900</v>
      </c>
    </row>
    <row r="173" spans="1:6" ht="22.5">
      <c r="A173" s="51" t="s">
        <v>370</v>
      </c>
      <c r="B173" s="52" t="s">
        <v>129</v>
      </c>
      <c r="C173" s="53" t="s">
        <v>378</v>
      </c>
      <c r="D173" s="54">
        <v>261900</v>
      </c>
      <c r="E173" s="55" t="s">
        <v>44</v>
      </c>
      <c r="F173" s="56">
        <f t="shared" si="4"/>
        <v>261900</v>
      </c>
    </row>
    <row r="174" spans="1:6">
      <c r="A174" s="24" t="s">
        <v>372</v>
      </c>
      <c r="B174" s="63" t="s">
        <v>129</v>
      </c>
      <c r="C174" s="26" t="s">
        <v>379</v>
      </c>
      <c r="D174" s="27">
        <v>261900</v>
      </c>
      <c r="E174" s="64" t="s">
        <v>44</v>
      </c>
      <c r="F174" s="65">
        <f t="shared" si="4"/>
        <v>261900</v>
      </c>
    </row>
    <row r="175" spans="1:6">
      <c r="A175" s="24" t="s">
        <v>380</v>
      </c>
      <c r="B175" s="63" t="s">
        <v>129</v>
      </c>
      <c r="C175" s="26" t="s">
        <v>381</v>
      </c>
      <c r="D175" s="27">
        <v>261900</v>
      </c>
      <c r="E175" s="64" t="s">
        <v>44</v>
      </c>
      <c r="F175" s="65">
        <f t="shared" ref="F175:F187" si="5">IF(OR(D175="-",IF(E175="-",0,E175)&gt;=IF(D175="-",0,D175)),"-",IF(D175="-",0,D175)-IF(E175="-",0,E175))</f>
        <v>261900</v>
      </c>
    </row>
    <row r="176" spans="1:6" ht="67.5">
      <c r="A176" s="66" t="s">
        <v>382</v>
      </c>
      <c r="B176" s="63" t="s">
        <v>129</v>
      </c>
      <c r="C176" s="26" t="s">
        <v>383</v>
      </c>
      <c r="D176" s="27">
        <v>35775000</v>
      </c>
      <c r="E176" s="64" t="s">
        <v>44</v>
      </c>
      <c r="F176" s="65">
        <f t="shared" si="5"/>
        <v>35775000</v>
      </c>
    </row>
    <row r="177" spans="1:6" ht="22.5">
      <c r="A177" s="51" t="s">
        <v>370</v>
      </c>
      <c r="B177" s="52" t="s">
        <v>129</v>
      </c>
      <c r="C177" s="53" t="s">
        <v>384</v>
      </c>
      <c r="D177" s="54">
        <v>35775000</v>
      </c>
      <c r="E177" s="55" t="s">
        <v>44</v>
      </c>
      <c r="F177" s="56">
        <f t="shared" si="5"/>
        <v>35775000</v>
      </c>
    </row>
    <row r="178" spans="1:6">
      <c r="A178" s="24" t="s">
        <v>372</v>
      </c>
      <c r="B178" s="63" t="s">
        <v>129</v>
      </c>
      <c r="C178" s="26" t="s">
        <v>385</v>
      </c>
      <c r="D178" s="27">
        <v>35775000</v>
      </c>
      <c r="E178" s="64" t="s">
        <v>44</v>
      </c>
      <c r="F178" s="65">
        <f t="shared" si="5"/>
        <v>35775000</v>
      </c>
    </row>
    <row r="179" spans="1:6">
      <c r="A179" s="24" t="s">
        <v>380</v>
      </c>
      <c r="B179" s="63" t="s">
        <v>129</v>
      </c>
      <c r="C179" s="26" t="s">
        <v>386</v>
      </c>
      <c r="D179" s="27">
        <v>35775000</v>
      </c>
      <c r="E179" s="64" t="s">
        <v>44</v>
      </c>
      <c r="F179" s="65">
        <f t="shared" si="5"/>
        <v>35775000</v>
      </c>
    </row>
    <row r="180" spans="1:6">
      <c r="A180" s="51" t="s">
        <v>387</v>
      </c>
      <c r="B180" s="52" t="s">
        <v>129</v>
      </c>
      <c r="C180" s="53" t="s">
        <v>388</v>
      </c>
      <c r="D180" s="54">
        <v>1000</v>
      </c>
      <c r="E180" s="55" t="s">
        <v>44</v>
      </c>
      <c r="F180" s="56">
        <f t="shared" si="5"/>
        <v>1000</v>
      </c>
    </row>
    <row r="181" spans="1:6">
      <c r="A181" s="24" t="s">
        <v>389</v>
      </c>
      <c r="B181" s="63" t="s">
        <v>129</v>
      </c>
      <c r="C181" s="26" t="s">
        <v>390</v>
      </c>
      <c r="D181" s="27">
        <v>1000</v>
      </c>
      <c r="E181" s="64" t="s">
        <v>44</v>
      </c>
      <c r="F181" s="65">
        <f t="shared" si="5"/>
        <v>1000</v>
      </c>
    </row>
    <row r="182" spans="1:6" ht="22.5">
      <c r="A182" s="24" t="s">
        <v>391</v>
      </c>
      <c r="B182" s="63" t="s">
        <v>129</v>
      </c>
      <c r="C182" s="26" t="s">
        <v>392</v>
      </c>
      <c r="D182" s="27">
        <v>1000</v>
      </c>
      <c r="E182" s="64" t="s">
        <v>44</v>
      </c>
      <c r="F182" s="65">
        <f t="shared" si="5"/>
        <v>1000</v>
      </c>
    </row>
    <row r="183" spans="1:6" ht="22.5">
      <c r="A183" s="24" t="s">
        <v>393</v>
      </c>
      <c r="B183" s="63" t="s">
        <v>129</v>
      </c>
      <c r="C183" s="26" t="s">
        <v>394</v>
      </c>
      <c r="D183" s="27">
        <v>1000</v>
      </c>
      <c r="E183" s="64" t="s">
        <v>44</v>
      </c>
      <c r="F183" s="65">
        <f t="shared" si="5"/>
        <v>1000</v>
      </c>
    </row>
    <row r="184" spans="1:6" ht="56.25">
      <c r="A184" s="24" t="s">
        <v>395</v>
      </c>
      <c r="B184" s="63" t="s">
        <v>129</v>
      </c>
      <c r="C184" s="26" t="s">
        <v>396</v>
      </c>
      <c r="D184" s="27">
        <v>1000</v>
      </c>
      <c r="E184" s="64" t="s">
        <v>44</v>
      </c>
      <c r="F184" s="65">
        <f t="shared" si="5"/>
        <v>1000</v>
      </c>
    </row>
    <row r="185" spans="1:6" ht="22.5">
      <c r="A185" s="51" t="s">
        <v>155</v>
      </c>
      <c r="B185" s="52" t="s">
        <v>129</v>
      </c>
      <c r="C185" s="53" t="s">
        <v>397</v>
      </c>
      <c r="D185" s="54">
        <v>1000</v>
      </c>
      <c r="E185" s="55" t="s">
        <v>44</v>
      </c>
      <c r="F185" s="56">
        <f t="shared" si="5"/>
        <v>1000</v>
      </c>
    </row>
    <row r="186" spans="1:6" ht="22.5">
      <c r="A186" s="24" t="s">
        <v>157</v>
      </c>
      <c r="B186" s="63" t="s">
        <v>129</v>
      </c>
      <c r="C186" s="26" t="s">
        <v>398</v>
      </c>
      <c r="D186" s="27">
        <v>1000</v>
      </c>
      <c r="E186" s="64" t="s">
        <v>44</v>
      </c>
      <c r="F186" s="65">
        <f t="shared" si="5"/>
        <v>1000</v>
      </c>
    </row>
    <row r="187" spans="1:6">
      <c r="A187" s="24" t="s">
        <v>159</v>
      </c>
      <c r="B187" s="63" t="s">
        <v>129</v>
      </c>
      <c r="C187" s="26" t="s">
        <v>399</v>
      </c>
      <c r="D187" s="27">
        <v>1000</v>
      </c>
      <c r="E187" s="64" t="s">
        <v>44</v>
      </c>
      <c r="F187" s="65">
        <f t="shared" si="5"/>
        <v>1000</v>
      </c>
    </row>
    <row r="188" spans="1:6" ht="9" customHeight="1">
      <c r="A188" s="67"/>
      <c r="B188" s="68"/>
      <c r="C188" s="69"/>
      <c r="D188" s="70"/>
      <c r="E188" s="68"/>
      <c r="F188" s="68"/>
    </row>
    <row r="189" spans="1:6" ht="13.5" customHeight="1">
      <c r="A189" s="71" t="s">
        <v>400</v>
      </c>
      <c r="B189" s="72" t="s">
        <v>401</v>
      </c>
      <c r="C189" s="73" t="s">
        <v>130</v>
      </c>
      <c r="D189" s="74">
        <v>-66600</v>
      </c>
      <c r="E189" s="74">
        <f>Доходы!E19-Расходы!E13</f>
        <v>648077.60000000009</v>
      </c>
      <c r="F189" s="75" t="s">
        <v>402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420</v>
      </c>
      <c r="B1" t="s">
        <v>421</v>
      </c>
    </row>
    <row r="2" spans="1:2">
      <c r="A2" t="s">
        <v>422</v>
      </c>
      <c r="B2" t="s">
        <v>423</v>
      </c>
    </row>
    <row r="3" spans="1:2">
      <c r="A3" t="s">
        <v>424</v>
      </c>
      <c r="B3" t="s">
        <v>5</v>
      </c>
    </row>
    <row r="4" spans="1:2">
      <c r="A4" t="s">
        <v>425</v>
      </c>
      <c r="B4" t="s">
        <v>426</v>
      </c>
    </row>
    <row r="5" spans="1:2">
      <c r="A5" t="s">
        <v>427</v>
      </c>
      <c r="B5" t="s">
        <v>428</v>
      </c>
    </row>
    <row r="6" spans="1:2">
      <c r="A6" t="s">
        <v>429</v>
      </c>
      <c r="B6" t="s">
        <v>421</v>
      </c>
    </row>
    <row r="7" spans="1:2">
      <c r="A7" t="s">
        <v>430</v>
      </c>
      <c r="B7" t="s">
        <v>431</v>
      </c>
    </row>
    <row r="8" spans="1:2">
      <c r="A8" t="s">
        <v>432</v>
      </c>
      <c r="B8" t="s">
        <v>431</v>
      </c>
    </row>
    <row r="9" spans="1:2">
      <c r="A9" t="s">
        <v>433</v>
      </c>
      <c r="B9" t="s">
        <v>434</v>
      </c>
    </row>
    <row r="10" spans="1:2">
      <c r="A10" t="s">
        <v>435</v>
      </c>
      <c r="B10" t="s">
        <v>18</v>
      </c>
    </row>
    <row r="11" spans="1:2">
      <c r="A11" t="s">
        <v>436</v>
      </c>
      <c r="B11" t="s">
        <v>428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DE36"/>
  <sheetViews>
    <sheetView tabSelected="1" topLeftCell="A25" workbookViewId="0">
      <selection activeCell="BB34" sqref="BB34"/>
    </sheetView>
  </sheetViews>
  <sheetFormatPr defaultColWidth="0.85546875" defaultRowHeight="37.5" customHeight="1"/>
  <cols>
    <col min="1" max="1" width="5.7109375" style="77" customWidth="1"/>
    <col min="2" max="2" width="1.7109375" style="77" customWidth="1"/>
    <col min="3" max="18" width="0.85546875" style="77"/>
    <col min="19" max="19" width="6.85546875" style="77" customWidth="1"/>
    <col min="20" max="26" width="0.85546875" style="77"/>
    <col min="27" max="27" width="3.7109375" style="77" customWidth="1"/>
    <col min="28" max="28" width="6" style="77" customWidth="1"/>
    <col min="29" max="32" width="0.85546875" style="77"/>
    <col min="33" max="33" width="5.7109375" style="77" customWidth="1"/>
    <col min="34" max="34" width="0.42578125" style="77" customWidth="1"/>
    <col min="35" max="54" width="0.85546875" style="77"/>
    <col min="55" max="55" width="11.5703125" style="77" customWidth="1"/>
    <col min="56" max="72" width="0.85546875" style="77"/>
    <col min="73" max="73" width="0" style="77" hidden="1" customWidth="1"/>
    <col min="74" max="91" width="0.85546875" style="77"/>
    <col min="92" max="92" width="3.42578125" style="77" customWidth="1"/>
    <col min="93" max="93" width="3.5703125" style="77" customWidth="1"/>
    <col min="94" max="106" width="0.85546875" style="77"/>
    <col min="107" max="107" width="3" style="77" customWidth="1"/>
    <col min="108" max="108" width="0.85546875" style="77"/>
    <col min="109" max="109" width="5.140625" style="77" customWidth="1"/>
    <col min="110" max="289" width="0.85546875" style="77"/>
    <col min="290" max="290" width="0.42578125" style="77" customWidth="1"/>
    <col min="291" max="310" width="0.85546875" style="77"/>
    <col min="311" max="311" width="3.85546875" style="77" customWidth="1"/>
    <col min="312" max="328" width="0.85546875" style="77"/>
    <col min="329" max="329" width="0" style="77" hidden="1" customWidth="1"/>
    <col min="330" max="545" width="0.85546875" style="77"/>
    <col min="546" max="546" width="0.42578125" style="77" customWidth="1"/>
    <col min="547" max="566" width="0.85546875" style="77"/>
    <col min="567" max="567" width="3.85546875" style="77" customWidth="1"/>
    <col min="568" max="584" width="0.85546875" style="77"/>
    <col min="585" max="585" width="0" style="77" hidden="1" customWidth="1"/>
    <col min="586" max="801" width="0.85546875" style="77"/>
    <col min="802" max="802" width="0.42578125" style="77" customWidth="1"/>
    <col min="803" max="822" width="0.85546875" style="77"/>
    <col min="823" max="823" width="3.85546875" style="77" customWidth="1"/>
    <col min="824" max="840" width="0.85546875" style="77"/>
    <col min="841" max="841" width="0" style="77" hidden="1" customWidth="1"/>
    <col min="842" max="1057" width="0.85546875" style="77"/>
    <col min="1058" max="1058" width="0.42578125" style="77" customWidth="1"/>
    <col min="1059" max="1078" width="0.85546875" style="77"/>
    <col min="1079" max="1079" width="3.85546875" style="77" customWidth="1"/>
    <col min="1080" max="1096" width="0.85546875" style="77"/>
    <col min="1097" max="1097" width="0" style="77" hidden="1" customWidth="1"/>
    <col min="1098" max="1313" width="0.85546875" style="77"/>
    <col min="1314" max="1314" width="0.42578125" style="77" customWidth="1"/>
    <col min="1315" max="1334" width="0.85546875" style="77"/>
    <col min="1335" max="1335" width="3.85546875" style="77" customWidth="1"/>
    <col min="1336" max="1352" width="0.85546875" style="77"/>
    <col min="1353" max="1353" width="0" style="77" hidden="1" customWidth="1"/>
    <col min="1354" max="1569" width="0.85546875" style="77"/>
    <col min="1570" max="1570" width="0.42578125" style="77" customWidth="1"/>
    <col min="1571" max="1590" width="0.85546875" style="77"/>
    <col min="1591" max="1591" width="3.85546875" style="77" customWidth="1"/>
    <col min="1592" max="1608" width="0.85546875" style="77"/>
    <col min="1609" max="1609" width="0" style="77" hidden="1" customWidth="1"/>
    <col min="1610" max="1825" width="0.85546875" style="77"/>
    <col min="1826" max="1826" width="0.42578125" style="77" customWidth="1"/>
    <col min="1827" max="1846" width="0.85546875" style="77"/>
    <col min="1847" max="1847" width="3.85546875" style="77" customWidth="1"/>
    <col min="1848" max="1864" width="0.85546875" style="77"/>
    <col min="1865" max="1865" width="0" style="77" hidden="1" customWidth="1"/>
    <col min="1866" max="2081" width="0.85546875" style="77"/>
    <col min="2082" max="2082" width="0.42578125" style="77" customWidth="1"/>
    <col min="2083" max="2102" width="0.85546875" style="77"/>
    <col min="2103" max="2103" width="3.85546875" style="77" customWidth="1"/>
    <col min="2104" max="2120" width="0.85546875" style="77"/>
    <col min="2121" max="2121" width="0" style="77" hidden="1" customWidth="1"/>
    <col min="2122" max="2337" width="0.85546875" style="77"/>
    <col min="2338" max="2338" width="0.42578125" style="77" customWidth="1"/>
    <col min="2339" max="2358" width="0.85546875" style="77"/>
    <col min="2359" max="2359" width="3.85546875" style="77" customWidth="1"/>
    <col min="2360" max="2376" width="0.85546875" style="77"/>
    <col min="2377" max="2377" width="0" style="77" hidden="1" customWidth="1"/>
    <col min="2378" max="2593" width="0.85546875" style="77"/>
    <col min="2594" max="2594" width="0.42578125" style="77" customWidth="1"/>
    <col min="2595" max="2614" width="0.85546875" style="77"/>
    <col min="2615" max="2615" width="3.85546875" style="77" customWidth="1"/>
    <col min="2616" max="2632" width="0.85546875" style="77"/>
    <col min="2633" max="2633" width="0" style="77" hidden="1" customWidth="1"/>
    <col min="2634" max="2849" width="0.85546875" style="77"/>
    <col min="2850" max="2850" width="0.42578125" style="77" customWidth="1"/>
    <col min="2851" max="2870" width="0.85546875" style="77"/>
    <col min="2871" max="2871" width="3.85546875" style="77" customWidth="1"/>
    <col min="2872" max="2888" width="0.85546875" style="77"/>
    <col min="2889" max="2889" width="0" style="77" hidden="1" customWidth="1"/>
    <col min="2890" max="3105" width="0.85546875" style="77"/>
    <col min="3106" max="3106" width="0.42578125" style="77" customWidth="1"/>
    <col min="3107" max="3126" width="0.85546875" style="77"/>
    <col min="3127" max="3127" width="3.85546875" style="77" customWidth="1"/>
    <col min="3128" max="3144" width="0.85546875" style="77"/>
    <col min="3145" max="3145" width="0" style="77" hidden="1" customWidth="1"/>
    <col min="3146" max="3361" width="0.85546875" style="77"/>
    <col min="3362" max="3362" width="0.42578125" style="77" customWidth="1"/>
    <col min="3363" max="3382" width="0.85546875" style="77"/>
    <col min="3383" max="3383" width="3.85546875" style="77" customWidth="1"/>
    <col min="3384" max="3400" width="0.85546875" style="77"/>
    <col min="3401" max="3401" width="0" style="77" hidden="1" customWidth="1"/>
    <col min="3402" max="3617" width="0.85546875" style="77"/>
    <col min="3618" max="3618" width="0.42578125" style="77" customWidth="1"/>
    <col min="3619" max="3638" width="0.85546875" style="77"/>
    <col min="3639" max="3639" width="3.85546875" style="77" customWidth="1"/>
    <col min="3640" max="3656" width="0.85546875" style="77"/>
    <col min="3657" max="3657" width="0" style="77" hidden="1" customWidth="1"/>
    <col min="3658" max="3873" width="0.85546875" style="77"/>
    <col min="3874" max="3874" width="0.42578125" style="77" customWidth="1"/>
    <col min="3875" max="3894" width="0.85546875" style="77"/>
    <col min="3895" max="3895" width="3.85546875" style="77" customWidth="1"/>
    <col min="3896" max="3912" width="0.85546875" style="77"/>
    <col min="3913" max="3913" width="0" style="77" hidden="1" customWidth="1"/>
    <col min="3914" max="4129" width="0.85546875" style="77"/>
    <col min="4130" max="4130" width="0.42578125" style="77" customWidth="1"/>
    <col min="4131" max="4150" width="0.85546875" style="77"/>
    <col min="4151" max="4151" width="3.85546875" style="77" customWidth="1"/>
    <col min="4152" max="4168" width="0.85546875" style="77"/>
    <col min="4169" max="4169" width="0" style="77" hidden="1" customWidth="1"/>
    <col min="4170" max="4385" width="0.85546875" style="77"/>
    <col min="4386" max="4386" width="0.42578125" style="77" customWidth="1"/>
    <col min="4387" max="4406" width="0.85546875" style="77"/>
    <col min="4407" max="4407" width="3.85546875" style="77" customWidth="1"/>
    <col min="4408" max="4424" width="0.85546875" style="77"/>
    <col min="4425" max="4425" width="0" style="77" hidden="1" customWidth="1"/>
    <col min="4426" max="4641" width="0.85546875" style="77"/>
    <col min="4642" max="4642" width="0.42578125" style="77" customWidth="1"/>
    <col min="4643" max="4662" width="0.85546875" style="77"/>
    <col min="4663" max="4663" width="3.85546875" style="77" customWidth="1"/>
    <col min="4664" max="4680" width="0.85546875" style="77"/>
    <col min="4681" max="4681" width="0" style="77" hidden="1" customWidth="1"/>
    <col min="4682" max="4897" width="0.85546875" style="77"/>
    <col min="4898" max="4898" width="0.42578125" style="77" customWidth="1"/>
    <col min="4899" max="4918" width="0.85546875" style="77"/>
    <col min="4919" max="4919" width="3.85546875" style="77" customWidth="1"/>
    <col min="4920" max="4936" width="0.85546875" style="77"/>
    <col min="4937" max="4937" width="0" style="77" hidden="1" customWidth="1"/>
    <col min="4938" max="5153" width="0.85546875" style="77"/>
    <col min="5154" max="5154" width="0.42578125" style="77" customWidth="1"/>
    <col min="5155" max="5174" width="0.85546875" style="77"/>
    <col min="5175" max="5175" width="3.85546875" style="77" customWidth="1"/>
    <col min="5176" max="5192" width="0.85546875" style="77"/>
    <col min="5193" max="5193" width="0" style="77" hidden="1" customWidth="1"/>
    <col min="5194" max="5409" width="0.85546875" style="77"/>
    <col min="5410" max="5410" width="0.42578125" style="77" customWidth="1"/>
    <col min="5411" max="5430" width="0.85546875" style="77"/>
    <col min="5431" max="5431" width="3.85546875" style="77" customWidth="1"/>
    <col min="5432" max="5448" width="0.85546875" style="77"/>
    <col min="5449" max="5449" width="0" style="77" hidden="1" customWidth="1"/>
    <col min="5450" max="5665" width="0.85546875" style="77"/>
    <col min="5666" max="5666" width="0.42578125" style="77" customWidth="1"/>
    <col min="5667" max="5686" width="0.85546875" style="77"/>
    <col min="5687" max="5687" width="3.85546875" style="77" customWidth="1"/>
    <col min="5688" max="5704" width="0.85546875" style="77"/>
    <col min="5705" max="5705" width="0" style="77" hidden="1" customWidth="1"/>
    <col min="5706" max="5921" width="0.85546875" style="77"/>
    <col min="5922" max="5922" width="0.42578125" style="77" customWidth="1"/>
    <col min="5923" max="5942" width="0.85546875" style="77"/>
    <col min="5943" max="5943" width="3.85546875" style="77" customWidth="1"/>
    <col min="5944" max="5960" width="0.85546875" style="77"/>
    <col min="5961" max="5961" width="0" style="77" hidden="1" customWidth="1"/>
    <col min="5962" max="6177" width="0.85546875" style="77"/>
    <col min="6178" max="6178" width="0.42578125" style="77" customWidth="1"/>
    <col min="6179" max="6198" width="0.85546875" style="77"/>
    <col min="6199" max="6199" width="3.85546875" style="77" customWidth="1"/>
    <col min="6200" max="6216" width="0.85546875" style="77"/>
    <col min="6217" max="6217" width="0" style="77" hidden="1" customWidth="1"/>
    <col min="6218" max="6433" width="0.85546875" style="77"/>
    <col min="6434" max="6434" width="0.42578125" style="77" customWidth="1"/>
    <col min="6435" max="6454" width="0.85546875" style="77"/>
    <col min="6455" max="6455" width="3.85546875" style="77" customWidth="1"/>
    <col min="6456" max="6472" width="0.85546875" style="77"/>
    <col min="6473" max="6473" width="0" style="77" hidden="1" customWidth="1"/>
    <col min="6474" max="6689" width="0.85546875" style="77"/>
    <col min="6690" max="6690" width="0.42578125" style="77" customWidth="1"/>
    <col min="6691" max="6710" width="0.85546875" style="77"/>
    <col min="6711" max="6711" width="3.85546875" style="77" customWidth="1"/>
    <col min="6712" max="6728" width="0.85546875" style="77"/>
    <col min="6729" max="6729" width="0" style="77" hidden="1" customWidth="1"/>
    <col min="6730" max="6945" width="0.85546875" style="77"/>
    <col min="6946" max="6946" width="0.42578125" style="77" customWidth="1"/>
    <col min="6947" max="6966" width="0.85546875" style="77"/>
    <col min="6967" max="6967" width="3.85546875" style="77" customWidth="1"/>
    <col min="6968" max="6984" width="0.85546875" style="77"/>
    <col min="6985" max="6985" width="0" style="77" hidden="1" customWidth="1"/>
    <col min="6986" max="7201" width="0.85546875" style="77"/>
    <col min="7202" max="7202" width="0.42578125" style="77" customWidth="1"/>
    <col min="7203" max="7222" width="0.85546875" style="77"/>
    <col min="7223" max="7223" width="3.85546875" style="77" customWidth="1"/>
    <col min="7224" max="7240" width="0.85546875" style="77"/>
    <col min="7241" max="7241" width="0" style="77" hidden="1" customWidth="1"/>
    <col min="7242" max="7457" width="0.85546875" style="77"/>
    <col min="7458" max="7458" width="0.42578125" style="77" customWidth="1"/>
    <col min="7459" max="7478" width="0.85546875" style="77"/>
    <col min="7479" max="7479" width="3.85546875" style="77" customWidth="1"/>
    <col min="7480" max="7496" width="0.85546875" style="77"/>
    <col min="7497" max="7497" width="0" style="77" hidden="1" customWidth="1"/>
    <col min="7498" max="7713" width="0.85546875" style="77"/>
    <col min="7714" max="7714" width="0.42578125" style="77" customWidth="1"/>
    <col min="7715" max="7734" width="0.85546875" style="77"/>
    <col min="7735" max="7735" width="3.85546875" style="77" customWidth="1"/>
    <col min="7736" max="7752" width="0.85546875" style="77"/>
    <col min="7753" max="7753" width="0" style="77" hidden="1" customWidth="1"/>
    <col min="7754" max="7969" width="0.85546875" style="77"/>
    <col min="7970" max="7970" width="0.42578125" style="77" customWidth="1"/>
    <col min="7971" max="7990" width="0.85546875" style="77"/>
    <col min="7991" max="7991" width="3.85546875" style="77" customWidth="1"/>
    <col min="7992" max="8008" width="0.85546875" style="77"/>
    <col min="8009" max="8009" width="0" style="77" hidden="1" customWidth="1"/>
    <col min="8010" max="8225" width="0.85546875" style="77"/>
    <col min="8226" max="8226" width="0.42578125" style="77" customWidth="1"/>
    <col min="8227" max="8246" width="0.85546875" style="77"/>
    <col min="8247" max="8247" width="3.85546875" style="77" customWidth="1"/>
    <col min="8248" max="8264" width="0.85546875" style="77"/>
    <col min="8265" max="8265" width="0" style="77" hidden="1" customWidth="1"/>
    <col min="8266" max="8481" width="0.85546875" style="77"/>
    <col min="8482" max="8482" width="0.42578125" style="77" customWidth="1"/>
    <col min="8483" max="8502" width="0.85546875" style="77"/>
    <col min="8503" max="8503" width="3.85546875" style="77" customWidth="1"/>
    <col min="8504" max="8520" width="0.85546875" style="77"/>
    <col min="8521" max="8521" width="0" style="77" hidden="1" customWidth="1"/>
    <col min="8522" max="8737" width="0.85546875" style="77"/>
    <col min="8738" max="8738" width="0.42578125" style="77" customWidth="1"/>
    <col min="8739" max="8758" width="0.85546875" style="77"/>
    <col min="8759" max="8759" width="3.85546875" style="77" customWidth="1"/>
    <col min="8760" max="8776" width="0.85546875" style="77"/>
    <col min="8777" max="8777" width="0" style="77" hidden="1" customWidth="1"/>
    <col min="8778" max="8993" width="0.85546875" style="77"/>
    <col min="8994" max="8994" width="0.42578125" style="77" customWidth="1"/>
    <col min="8995" max="9014" width="0.85546875" style="77"/>
    <col min="9015" max="9015" width="3.85546875" style="77" customWidth="1"/>
    <col min="9016" max="9032" width="0.85546875" style="77"/>
    <col min="9033" max="9033" width="0" style="77" hidden="1" customWidth="1"/>
    <col min="9034" max="9249" width="0.85546875" style="77"/>
    <col min="9250" max="9250" width="0.42578125" style="77" customWidth="1"/>
    <col min="9251" max="9270" width="0.85546875" style="77"/>
    <col min="9271" max="9271" width="3.85546875" style="77" customWidth="1"/>
    <col min="9272" max="9288" width="0.85546875" style="77"/>
    <col min="9289" max="9289" width="0" style="77" hidden="1" customWidth="1"/>
    <col min="9290" max="9505" width="0.85546875" style="77"/>
    <col min="9506" max="9506" width="0.42578125" style="77" customWidth="1"/>
    <col min="9507" max="9526" width="0.85546875" style="77"/>
    <col min="9527" max="9527" width="3.85546875" style="77" customWidth="1"/>
    <col min="9528" max="9544" width="0.85546875" style="77"/>
    <col min="9545" max="9545" width="0" style="77" hidden="1" customWidth="1"/>
    <col min="9546" max="9761" width="0.85546875" style="77"/>
    <col min="9762" max="9762" width="0.42578125" style="77" customWidth="1"/>
    <col min="9763" max="9782" width="0.85546875" style="77"/>
    <col min="9783" max="9783" width="3.85546875" style="77" customWidth="1"/>
    <col min="9784" max="9800" width="0.85546875" style="77"/>
    <col min="9801" max="9801" width="0" style="77" hidden="1" customWidth="1"/>
    <col min="9802" max="10017" width="0.85546875" style="77"/>
    <col min="10018" max="10018" width="0.42578125" style="77" customWidth="1"/>
    <col min="10019" max="10038" width="0.85546875" style="77"/>
    <col min="10039" max="10039" width="3.85546875" style="77" customWidth="1"/>
    <col min="10040" max="10056" width="0.85546875" style="77"/>
    <col min="10057" max="10057" width="0" style="77" hidden="1" customWidth="1"/>
    <col min="10058" max="10273" width="0.85546875" style="77"/>
    <col min="10274" max="10274" width="0.42578125" style="77" customWidth="1"/>
    <col min="10275" max="10294" width="0.85546875" style="77"/>
    <col min="10295" max="10295" width="3.85546875" style="77" customWidth="1"/>
    <col min="10296" max="10312" width="0.85546875" style="77"/>
    <col min="10313" max="10313" width="0" style="77" hidden="1" customWidth="1"/>
    <col min="10314" max="10529" width="0.85546875" style="77"/>
    <col min="10530" max="10530" width="0.42578125" style="77" customWidth="1"/>
    <col min="10531" max="10550" width="0.85546875" style="77"/>
    <col min="10551" max="10551" width="3.85546875" style="77" customWidth="1"/>
    <col min="10552" max="10568" width="0.85546875" style="77"/>
    <col min="10569" max="10569" width="0" style="77" hidden="1" customWidth="1"/>
    <col min="10570" max="10785" width="0.85546875" style="77"/>
    <col min="10786" max="10786" width="0.42578125" style="77" customWidth="1"/>
    <col min="10787" max="10806" width="0.85546875" style="77"/>
    <col min="10807" max="10807" width="3.85546875" style="77" customWidth="1"/>
    <col min="10808" max="10824" width="0.85546875" style="77"/>
    <col min="10825" max="10825" width="0" style="77" hidden="1" customWidth="1"/>
    <col min="10826" max="11041" width="0.85546875" style="77"/>
    <col min="11042" max="11042" width="0.42578125" style="77" customWidth="1"/>
    <col min="11043" max="11062" width="0.85546875" style="77"/>
    <col min="11063" max="11063" width="3.85546875" style="77" customWidth="1"/>
    <col min="11064" max="11080" width="0.85546875" style="77"/>
    <col min="11081" max="11081" width="0" style="77" hidden="1" customWidth="1"/>
    <col min="11082" max="11297" width="0.85546875" style="77"/>
    <col min="11298" max="11298" width="0.42578125" style="77" customWidth="1"/>
    <col min="11299" max="11318" width="0.85546875" style="77"/>
    <col min="11319" max="11319" width="3.85546875" style="77" customWidth="1"/>
    <col min="11320" max="11336" width="0.85546875" style="77"/>
    <col min="11337" max="11337" width="0" style="77" hidden="1" customWidth="1"/>
    <col min="11338" max="11553" width="0.85546875" style="77"/>
    <col min="11554" max="11554" width="0.42578125" style="77" customWidth="1"/>
    <col min="11555" max="11574" width="0.85546875" style="77"/>
    <col min="11575" max="11575" width="3.85546875" style="77" customWidth="1"/>
    <col min="11576" max="11592" width="0.85546875" style="77"/>
    <col min="11593" max="11593" width="0" style="77" hidden="1" customWidth="1"/>
    <col min="11594" max="11809" width="0.85546875" style="77"/>
    <col min="11810" max="11810" width="0.42578125" style="77" customWidth="1"/>
    <col min="11811" max="11830" width="0.85546875" style="77"/>
    <col min="11831" max="11831" width="3.85546875" style="77" customWidth="1"/>
    <col min="11832" max="11848" width="0.85546875" style="77"/>
    <col min="11849" max="11849" width="0" style="77" hidden="1" customWidth="1"/>
    <col min="11850" max="12065" width="0.85546875" style="77"/>
    <col min="12066" max="12066" width="0.42578125" style="77" customWidth="1"/>
    <col min="12067" max="12086" width="0.85546875" style="77"/>
    <col min="12087" max="12087" width="3.85546875" style="77" customWidth="1"/>
    <col min="12088" max="12104" width="0.85546875" style="77"/>
    <col min="12105" max="12105" width="0" style="77" hidden="1" customWidth="1"/>
    <col min="12106" max="12321" width="0.85546875" style="77"/>
    <col min="12322" max="12322" width="0.42578125" style="77" customWidth="1"/>
    <col min="12323" max="12342" width="0.85546875" style="77"/>
    <col min="12343" max="12343" width="3.85546875" style="77" customWidth="1"/>
    <col min="12344" max="12360" width="0.85546875" style="77"/>
    <col min="12361" max="12361" width="0" style="77" hidden="1" customWidth="1"/>
    <col min="12362" max="12577" width="0.85546875" style="77"/>
    <col min="12578" max="12578" width="0.42578125" style="77" customWidth="1"/>
    <col min="12579" max="12598" width="0.85546875" style="77"/>
    <col min="12599" max="12599" width="3.85546875" style="77" customWidth="1"/>
    <col min="12600" max="12616" width="0.85546875" style="77"/>
    <col min="12617" max="12617" width="0" style="77" hidden="1" customWidth="1"/>
    <col min="12618" max="12833" width="0.85546875" style="77"/>
    <col min="12834" max="12834" width="0.42578125" style="77" customWidth="1"/>
    <col min="12835" max="12854" width="0.85546875" style="77"/>
    <col min="12855" max="12855" width="3.85546875" style="77" customWidth="1"/>
    <col min="12856" max="12872" width="0.85546875" style="77"/>
    <col min="12873" max="12873" width="0" style="77" hidden="1" customWidth="1"/>
    <col min="12874" max="13089" width="0.85546875" style="77"/>
    <col min="13090" max="13090" width="0.42578125" style="77" customWidth="1"/>
    <col min="13091" max="13110" width="0.85546875" style="77"/>
    <col min="13111" max="13111" width="3.85546875" style="77" customWidth="1"/>
    <col min="13112" max="13128" width="0.85546875" style="77"/>
    <col min="13129" max="13129" width="0" style="77" hidden="1" customWidth="1"/>
    <col min="13130" max="13345" width="0.85546875" style="77"/>
    <col min="13346" max="13346" width="0.42578125" style="77" customWidth="1"/>
    <col min="13347" max="13366" width="0.85546875" style="77"/>
    <col min="13367" max="13367" width="3.85546875" style="77" customWidth="1"/>
    <col min="13368" max="13384" width="0.85546875" style="77"/>
    <col min="13385" max="13385" width="0" style="77" hidden="1" customWidth="1"/>
    <col min="13386" max="13601" width="0.85546875" style="77"/>
    <col min="13602" max="13602" width="0.42578125" style="77" customWidth="1"/>
    <col min="13603" max="13622" width="0.85546875" style="77"/>
    <col min="13623" max="13623" width="3.85546875" style="77" customWidth="1"/>
    <col min="13624" max="13640" width="0.85546875" style="77"/>
    <col min="13641" max="13641" width="0" style="77" hidden="1" customWidth="1"/>
    <col min="13642" max="13857" width="0.85546875" style="77"/>
    <col min="13858" max="13858" width="0.42578125" style="77" customWidth="1"/>
    <col min="13859" max="13878" width="0.85546875" style="77"/>
    <col min="13879" max="13879" width="3.85546875" style="77" customWidth="1"/>
    <col min="13880" max="13896" width="0.85546875" style="77"/>
    <col min="13897" max="13897" width="0" style="77" hidden="1" customWidth="1"/>
    <col min="13898" max="14113" width="0.85546875" style="77"/>
    <col min="14114" max="14114" width="0.42578125" style="77" customWidth="1"/>
    <col min="14115" max="14134" width="0.85546875" style="77"/>
    <col min="14135" max="14135" width="3.85546875" style="77" customWidth="1"/>
    <col min="14136" max="14152" width="0.85546875" style="77"/>
    <col min="14153" max="14153" width="0" style="77" hidden="1" customWidth="1"/>
    <col min="14154" max="14369" width="0.85546875" style="77"/>
    <col min="14370" max="14370" width="0.42578125" style="77" customWidth="1"/>
    <col min="14371" max="14390" width="0.85546875" style="77"/>
    <col min="14391" max="14391" width="3.85546875" style="77" customWidth="1"/>
    <col min="14392" max="14408" width="0.85546875" style="77"/>
    <col min="14409" max="14409" width="0" style="77" hidden="1" customWidth="1"/>
    <col min="14410" max="14625" width="0.85546875" style="77"/>
    <col min="14626" max="14626" width="0.42578125" style="77" customWidth="1"/>
    <col min="14627" max="14646" width="0.85546875" style="77"/>
    <col min="14647" max="14647" width="3.85546875" style="77" customWidth="1"/>
    <col min="14648" max="14664" width="0.85546875" style="77"/>
    <col min="14665" max="14665" width="0" style="77" hidden="1" customWidth="1"/>
    <col min="14666" max="14881" width="0.85546875" style="77"/>
    <col min="14882" max="14882" width="0.42578125" style="77" customWidth="1"/>
    <col min="14883" max="14902" width="0.85546875" style="77"/>
    <col min="14903" max="14903" width="3.85546875" style="77" customWidth="1"/>
    <col min="14904" max="14920" width="0.85546875" style="77"/>
    <col min="14921" max="14921" width="0" style="77" hidden="1" customWidth="1"/>
    <col min="14922" max="15137" width="0.85546875" style="77"/>
    <col min="15138" max="15138" width="0.42578125" style="77" customWidth="1"/>
    <col min="15139" max="15158" width="0.85546875" style="77"/>
    <col min="15159" max="15159" width="3.85546875" style="77" customWidth="1"/>
    <col min="15160" max="15176" width="0.85546875" style="77"/>
    <col min="15177" max="15177" width="0" style="77" hidden="1" customWidth="1"/>
    <col min="15178" max="15393" width="0.85546875" style="77"/>
    <col min="15394" max="15394" width="0.42578125" style="77" customWidth="1"/>
    <col min="15395" max="15414" width="0.85546875" style="77"/>
    <col min="15415" max="15415" width="3.85546875" style="77" customWidth="1"/>
    <col min="15416" max="15432" width="0.85546875" style="77"/>
    <col min="15433" max="15433" width="0" style="77" hidden="1" customWidth="1"/>
    <col min="15434" max="15649" width="0.85546875" style="77"/>
    <col min="15650" max="15650" width="0.42578125" style="77" customWidth="1"/>
    <col min="15651" max="15670" width="0.85546875" style="77"/>
    <col min="15671" max="15671" width="3.85546875" style="77" customWidth="1"/>
    <col min="15672" max="15688" width="0.85546875" style="77"/>
    <col min="15689" max="15689" width="0" style="77" hidden="1" customWidth="1"/>
    <col min="15690" max="15905" width="0.85546875" style="77"/>
    <col min="15906" max="15906" width="0.42578125" style="77" customWidth="1"/>
    <col min="15907" max="15926" width="0.85546875" style="77"/>
    <col min="15927" max="15927" width="3.85546875" style="77" customWidth="1"/>
    <col min="15928" max="15944" width="0.85546875" style="77"/>
    <col min="15945" max="15945" width="0" style="77" hidden="1" customWidth="1"/>
    <col min="15946" max="16161" width="0.85546875" style="77"/>
    <col min="16162" max="16162" width="0.42578125" style="77" customWidth="1"/>
    <col min="16163" max="16182" width="0.85546875" style="77"/>
    <col min="16183" max="16183" width="3.85546875" style="77" customWidth="1"/>
    <col min="16184" max="16200" width="0.85546875" style="77"/>
    <col min="16201" max="16201" width="0" style="77" hidden="1" customWidth="1"/>
    <col min="16202" max="16384" width="0.85546875" style="77"/>
  </cols>
  <sheetData>
    <row r="1" spans="2:109" ht="37.5" customHeight="1">
      <c r="DE1" s="78" t="s">
        <v>438</v>
      </c>
    </row>
    <row r="2" spans="2:109" s="79" customFormat="1" ht="37.5" customHeight="1">
      <c r="B2" s="167" t="s">
        <v>439</v>
      </c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67"/>
      <c r="AK2" s="167"/>
      <c r="AL2" s="167"/>
      <c r="AM2" s="167"/>
      <c r="AN2" s="167"/>
      <c r="AO2" s="167"/>
      <c r="AP2" s="167"/>
      <c r="AQ2" s="167"/>
      <c r="AR2" s="167"/>
      <c r="AS2" s="167"/>
      <c r="AT2" s="167"/>
      <c r="AU2" s="167"/>
      <c r="AV2" s="167"/>
      <c r="AW2" s="167"/>
      <c r="AX2" s="167"/>
      <c r="AY2" s="167"/>
      <c r="AZ2" s="167"/>
      <c r="BA2" s="167"/>
      <c r="BB2" s="167"/>
      <c r="BC2" s="167"/>
      <c r="BD2" s="167"/>
      <c r="BE2" s="167"/>
      <c r="BF2" s="167"/>
      <c r="BG2" s="167"/>
      <c r="BH2" s="167"/>
      <c r="BI2" s="167"/>
      <c r="BJ2" s="167"/>
      <c r="BK2" s="167"/>
      <c r="BL2" s="167"/>
      <c r="BM2" s="167"/>
      <c r="BN2" s="167"/>
      <c r="BO2" s="167"/>
      <c r="BP2" s="167"/>
      <c r="BQ2" s="167"/>
      <c r="BR2" s="167"/>
      <c r="BS2" s="167"/>
      <c r="BT2" s="167"/>
      <c r="BU2" s="167"/>
      <c r="BV2" s="167"/>
      <c r="BW2" s="167"/>
      <c r="BX2" s="167"/>
      <c r="BY2" s="167"/>
      <c r="BZ2" s="167"/>
      <c r="CA2" s="167"/>
      <c r="CB2" s="167"/>
      <c r="CC2" s="167"/>
      <c r="CD2" s="167"/>
      <c r="CE2" s="167"/>
      <c r="CF2" s="167"/>
      <c r="CG2" s="167"/>
      <c r="CH2" s="167"/>
      <c r="CI2" s="167"/>
      <c r="CJ2" s="167"/>
      <c r="CK2" s="167"/>
      <c r="CL2" s="167"/>
      <c r="CM2" s="167"/>
      <c r="CN2" s="167"/>
      <c r="CO2" s="167"/>
      <c r="CP2" s="167"/>
      <c r="CQ2" s="167"/>
      <c r="CR2" s="167"/>
      <c r="CS2" s="167"/>
      <c r="CT2" s="167"/>
      <c r="CU2" s="167"/>
      <c r="CV2" s="167"/>
      <c r="CW2" s="167"/>
      <c r="CX2" s="167"/>
      <c r="CY2" s="167"/>
      <c r="CZ2" s="167"/>
      <c r="DA2" s="167"/>
      <c r="DB2" s="167"/>
      <c r="DC2" s="167"/>
      <c r="DD2" s="167"/>
      <c r="DE2" s="167"/>
    </row>
    <row r="3" spans="2:109" s="80" customFormat="1" ht="37.5" customHeight="1">
      <c r="B3" s="168" t="s">
        <v>440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9" t="s">
        <v>22</v>
      </c>
      <c r="AD3" s="169"/>
      <c r="AE3" s="169"/>
      <c r="AF3" s="169"/>
      <c r="AG3" s="169"/>
      <c r="AH3" s="169"/>
      <c r="AI3" s="168" t="s">
        <v>441</v>
      </c>
      <c r="AJ3" s="168"/>
      <c r="AK3" s="168"/>
      <c r="AL3" s="168"/>
      <c r="AM3" s="168"/>
      <c r="AN3" s="168"/>
      <c r="AO3" s="168"/>
      <c r="AP3" s="168"/>
      <c r="AQ3" s="168"/>
      <c r="AR3" s="168"/>
      <c r="AS3" s="168"/>
      <c r="AT3" s="168"/>
      <c r="AU3" s="168"/>
      <c r="AV3" s="168"/>
      <c r="AW3" s="168"/>
      <c r="AX3" s="168"/>
      <c r="AY3" s="168"/>
      <c r="AZ3" s="168"/>
      <c r="BA3" s="168"/>
      <c r="BB3" s="168"/>
      <c r="BC3" s="168"/>
      <c r="BD3" s="168" t="s">
        <v>442</v>
      </c>
      <c r="BE3" s="168"/>
      <c r="BF3" s="168"/>
      <c r="BG3" s="168"/>
      <c r="BH3" s="168"/>
      <c r="BI3" s="168"/>
      <c r="BJ3" s="168"/>
      <c r="BK3" s="168"/>
      <c r="BL3" s="168"/>
      <c r="BM3" s="168"/>
      <c r="BN3" s="168"/>
      <c r="BO3" s="168"/>
      <c r="BP3" s="168"/>
      <c r="BQ3" s="168"/>
      <c r="BR3" s="168"/>
      <c r="BS3" s="168"/>
      <c r="BT3" s="168"/>
      <c r="BU3" s="168"/>
      <c r="BV3" s="168"/>
      <c r="BW3" s="168"/>
      <c r="BX3" s="168"/>
      <c r="BY3" s="168"/>
      <c r="BZ3" s="168" t="s">
        <v>25</v>
      </c>
      <c r="CA3" s="168"/>
      <c r="CB3" s="168"/>
      <c r="CC3" s="168"/>
      <c r="CD3" s="168"/>
      <c r="CE3" s="168"/>
      <c r="CF3" s="168"/>
      <c r="CG3" s="168"/>
      <c r="CH3" s="168"/>
      <c r="CI3" s="168"/>
      <c r="CJ3" s="168"/>
      <c r="CK3" s="168"/>
      <c r="CL3" s="168"/>
      <c r="CM3" s="168"/>
      <c r="CN3" s="168"/>
      <c r="CO3" s="168"/>
      <c r="CP3" s="168" t="s">
        <v>26</v>
      </c>
      <c r="CQ3" s="168"/>
      <c r="CR3" s="168"/>
      <c r="CS3" s="168"/>
      <c r="CT3" s="168"/>
      <c r="CU3" s="168"/>
      <c r="CV3" s="168"/>
      <c r="CW3" s="168"/>
      <c r="CX3" s="168"/>
      <c r="CY3" s="168"/>
      <c r="CZ3" s="168"/>
      <c r="DA3" s="168"/>
      <c r="DB3" s="168"/>
      <c r="DC3" s="168"/>
      <c r="DD3" s="168"/>
      <c r="DE3" s="168"/>
    </row>
    <row r="4" spans="2:109" s="81" customFormat="1" ht="23.25" customHeight="1">
      <c r="B4" s="164">
        <v>1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5">
        <v>2</v>
      </c>
      <c r="AD4" s="165"/>
      <c r="AE4" s="165"/>
      <c r="AF4" s="165"/>
      <c r="AG4" s="165"/>
      <c r="AH4" s="165"/>
      <c r="AI4" s="166">
        <v>3</v>
      </c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166">
        <v>4</v>
      </c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>
        <v>5</v>
      </c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>
        <v>6</v>
      </c>
      <c r="CQ4" s="166"/>
      <c r="CR4" s="166"/>
      <c r="CS4" s="166"/>
      <c r="CT4" s="166"/>
      <c r="CU4" s="166"/>
      <c r="CV4" s="166"/>
      <c r="CW4" s="166"/>
      <c r="CX4" s="166"/>
      <c r="CY4" s="166"/>
      <c r="CZ4" s="166"/>
      <c r="DA4" s="166"/>
      <c r="DB4" s="166"/>
      <c r="DC4" s="166"/>
      <c r="DD4" s="166"/>
      <c r="DE4" s="166"/>
    </row>
    <row r="5" spans="2:109" s="82" customFormat="1" ht="37.5" customHeight="1">
      <c r="B5" s="122" t="s">
        <v>403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3"/>
      <c r="AC5" s="158" t="s">
        <v>404</v>
      </c>
      <c r="AD5" s="159"/>
      <c r="AE5" s="159"/>
      <c r="AF5" s="159"/>
      <c r="AG5" s="159"/>
      <c r="AH5" s="159"/>
      <c r="AI5" s="160" t="s">
        <v>443</v>
      </c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1">
        <f>BD15</f>
        <v>66600</v>
      </c>
      <c r="BE5" s="161"/>
      <c r="BF5" s="161"/>
      <c r="BG5" s="161"/>
      <c r="BH5" s="161"/>
      <c r="BI5" s="161"/>
      <c r="BJ5" s="161"/>
      <c r="BK5" s="161"/>
      <c r="BL5" s="161"/>
      <c r="BM5" s="161"/>
      <c r="BN5" s="161"/>
      <c r="BO5" s="161"/>
      <c r="BP5" s="161"/>
      <c r="BQ5" s="161"/>
      <c r="BR5" s="161"/>
      <c r="BS5" s="161"/>
      <c r="BT5" s="161"/>
      <c r="BU5" s="161"/>
      <c r="BV5" s="161"/>
      <c r="BW5" s="161"/>
      <c r="BX5" s="161"/>
      <c r="BY5" s="161"/>
      <c r="BZ5" s="161">
        <f>BZ15</f>
        <v>-648077.60000000009</v>
      </c>
      <c r="CA5" s="161"/>
      <c r="CB5" s="161"/>
      <c r="CC5" s="161"/>
      <c r="CD5" s="161"/>
      <c r="CE5" s="161"/>
      <c r="CF5" s="161"/>
      <c r="CG5" s="161"/>
      <c r="CH5" s="161"/>
      <c r="CI5" s="161"/>
      <c r="CJ5" s="161"/>
      <c r="CK5" s="161"/>
      <c r="CL5" s="161"/>
      <c r="CM5" s="161"/>
      <c r="CN5" s="161"/>
      <c r="CO5" s="161"/>
      <c r="CP5" s="162">
        <f>BD5-BZ5</f>
        <v>714677.60000000009</v>
      </c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3"/>
    </row>
    <row r="6" spans="2:109" s="82" customFormat="1" ht="18" customHeight="1">
      <c r="B6" s="155" t="s">
        <v>33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38"/>
      <c r="AC6" s="130" t="s">
        <v>406</v>
      </c>
      <c r="AD6" s="131"/>
      <c r="AE6" s="131"/>
      <c r="AF6" s="131"/>
      <c r="AG6" s="131"/>
      <c r="AH6" s="131"/>
      <c r="AI6" s="132" t="s">
        <v>443</v>
      </c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3" t="s">
        <v>44</v>
      </c>
      <c r="BE6" s="133"/>
      <c r="BF6" s="133"/>
      <c r="BG6" s="133"/>
      <c r="BH6" s="133"/>
      <c r="BI6" s="133"/>
      <c r="BJ6" s="133"/>
      <c r="BK6" s="133"/>
      <c r="BL6" s="133"/>
      <c r="BM6" s="133"/>
      <c r="BN6" s="133"/>
      <c r="BO6" s="133"/>
      <c r="BP6" s="133"/>
      <c r="BQ6" s="133"/>
      <c r="BR6" s="133"/>
      <c r="BS6" s="133"/>
      <c r="BT6" s="133"/>
      <c r="BU6" s="133"/>
      <c r="BV6" s="133"/>
      <c r="BW6" s="133"/>
      <c r="BX6" s="133"/>
      <c r="BY6" s="133"/>
      <c r="BZ6" s="133" t="s">
        <v>44</v>
      </c>
      <c r="CA6" s="133"/>
      <c r="CB6" s="133"/>
      <c r="CC6" s="133"/>
      <c r="CD6" s="133"/>
      <c r="CE6" s="133"/>
      <c r="CF6" s="133"/>
      <c r="CG6" s="133"/>
      <c r="CH6" s="133"/>
      <c r="CI6" s="133"/>
      <c r="CJ6" s="133"/>
      <c r="CK6" s="133"/>
      <c r="CL6" s="133"/>
      <c r="CM6" s="133"/>
      <c r="CN6" s="133"/>
      <c r="CO6" s="133"/>
      <c r="CP6" s="134" t="s">
        <v>44</v>
      </c>
      <c r="CQ6" s="134"/>
      <c r="CR6" s="134"/>
      <c r="CS6" s="134"/>
      <c r="CT6" s="134"/>
      <c r="CU6" s="134"/>
      <c r="CV6" s="134"/>
      <c r="CW6" s="134"/>
      <c r="CX6" s="134"/>
      <c r="CY6" s="134"/>
      <c r="CZ6" s="134"/>
      <c r="DA6" s="134"/>
      <c r="DB6" s="134"/>
      <c r="DC6" s="134"/>
      <c r="DD6" s="134"/>
      <c r="DE6" s="135"/>
    </row>
    <row r="7" spans="2:109" ht="25.5" customHeight="1">
      <c r="B7" s="156" t="s">
        <v>405</v>
      </c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7"/>
      <c r="AC7" s="130"/>
      <c r="AD7" s="131"/>
      <c r="AE7" s="131"/>
      <c r="AF7" s="131"/>
      <c r="AG7" s="131"/>
      <c r="AH7" s="131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3"/>
      <c r="CF7" s="133"/>
      <c r="CG7" s="133"/>
      <c r="CH7" s="133"/>
      <c r="CI7" s="133"/>
      <c r="CJ7" s="133"/>
      <c r="CK7" s="133"/>
      <c r="CL7" s="133"/>
      <c r="CM7" s="133"/>
      <c r="CN7" s="133"/>
      <c r="CO7" s="133"/>
      <c r="CP7" s="134"/>
      <c r="CQ7" s="134"/>
      <c r="CR7" s="134"/>
      <c r="CS7" s="134"/>
      <c r="CT7" s="134"/>
      <c r="CU7" s="134"/>
      <c r="CV7" s="134"/>
      <c r="CW7" s="134"/>
      <c r="CX7" s="134"/>
      <c r="CY7" s="134"/>
      <c r="CZ7" s="134"/>
      <c r="DA7" s="134"/>
      <c r="DB7" s="134"/>
      <c r="DC7" s="134"/>
      <c r="DD7" s="134"/>
      <c r="DE7" s="135"/>
    </row>
    <row r="8" spans="2:109" s="82" customFormat="1" ht="25.5" customHeight="1">
      <c r="B8" s="123" t="s">
        <v>444</v>
      </c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4"/>
      <c r="AC8" s="145" t="s">
        <v>406</v>
      </c>
      <c r="AD8" s="146"/>
      <c r="AE8" s="146"/>
      <c r="AF8" s="146"/>
      <c r="AG8" s="146"/>
      <c r="AH8" s="131"/>
      <c r="AI8" s="147" t="s">
        <v>445</v>
      </c>
      <c r="AJ8" s="146"/>
      <c r="AK8" s="146"/>
      <c r="AL8" s="146"/>
      <c r="AM8" s="146"/>
      <c r="AN8" s="146"/>
      <c r="AO8" s="146"/>
      <c r="AP8" s="146"/>
      <c r="AQ8" s="146"/>
      <c r="AR8" s="146"/>
      <c r="AS8" s="146"/>
      <c r="AT8" s="146"/>
      <c r="AU8" s="146"/>
      <c r="AV8" s="146"/>
      <c r="AW8" s="146"/>
      <c r="AX8" s="146"/>
      <c r="AY8" s="146"/>
      <c r="AZ8" s="146"/>
      <c r="BA8" s="146"/>
      <c r="BB8" s="146"/>
      <c r="BC8" s="131"/>
      <c r="BD8" s="148">
        <f>BD9</f>
        <v>0</v>
      </c>
      <c r="BE8" s="149"/>
      <c r="BF8" s="149"/>
      <c r="BG8" s="149"/>
      <c r="BH8" s="149"/>
      <c r="BI8" s="149"/>
      <c r="BJ8" s="149"/>
      <c r="BK8" s="149"/>
      <c r="BL8" s="149"/>
      <c r="BM8" s="149"/>
      <c r="BN8" s="149"/>
      <c r="BO8" s="149"/>
      <c r="BP8" s="149"/>
      <c r="BQ8" s="149"/>
      <c r="BR8" s="149"/>
      <c r="BS8" s="149"/>
      <c r="BT8" s="149"/>
      <c r="BU8" s="149"/>
      <c r="BV8" s="149"/>
      <c r="BW8" s="149"/>
      <c r="BX8" s="149"/>
      <c r="BY8" s="150"/>
      <c r="BZ8" s="148">
        <f>BZ11+BZ13</f>
        <v>0</v>
      </c>
      <c r="CA8" s="149"/>
      <c r="CB8" s="149"/>
      <c r="CC8" s="149"/>
      <c r="CD8" s="149"/>
      <c r="CE8" s="149"/>
      <c r="CF8" s="149"/>
      <c r="CG8" s="149"/>
      <c r="CH8" s="149"/>
      <c r="CI8" s="149"/>
      <c r="CJ8" s="149"/>
      <c r="CK8" s="149"/>
      <c r="CL8" s="149"/>
      <c r="CM8" s="149"/>
      <c r="CN8" s="149"/>
      <c r="CO8" s="150"/>
      <c r="CP8" s="148"/>
      <c r="CQ8" s="149"/>
      <c r="CR8" s="149"/>
      <c r="CS8" s="149"/>
      <c r="CT8" s="149"/>
      <c r="CU8" s="149"/>
      <c r="CV8" s="149"/>
      <c r="CW8" s="149"/>
      <c r="CX8" s="149"/>
      <c r="CY8" s="149"/>
      <c r="CZ8" s="149"/>
      <c r="DA8" s="149"/>
      <c r="DB8" s="149"/>
      <c r="DC8" s="149"/>
      <c r="DD8" s="149"/>
      <c r="DE8" s="154"/>
    </row>
    <row r="9" spans="2:109" s="82" customFormat="1" ht="41.25" customHeight="1">
      <c r="B9" s="123" t="s">
        <v>446</v>
      </c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4"/>
      <c r="AC9" s="145" t="s">
        <v>406</v>
      </c>
      <c r="AD9" s="146"/>
      <c r="AE9" s="146"/>
      <c r="AF9" s="146"/>
      <c r="AG9" s="146"/>
      <c r="AH9" s="131"/>
      <c r="AI9" s="147" t="s">
        <v>447</v>
      </c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31"/>
      <c r="BD9" s="148">
        <f>BD10+BD12</f>
        <v>0</v>
      </c>
      <c r="BE9" s="149"/>
      <c r="BF9" s="149"/>
      <c r="BG9" s="149"/>
      <c r="BH9" s="149"/>
      <c r="BI9" s="149"/>
      <c r="BJ9" s="149"/>
      <c r="BK9" s="149"/>
      <c r="BL9" s="149"/>
      <c r="BM9" s="149"/>
      <c r="BN9" s="149"/>
      <c r="BO9" s="149"/>
      <c r="BP9" s="149"/>
      <c r="BQ9" s="149"/>
      <c r="BR9" s="149"/>
      <c r="BS9" s="149"/>
      <c r="BT9" s="149"/>
      <c r="BU9" s="149"/>
      <c r="BV9" s="149"/>
      <c r="BW9" s="149"/>
      <c r="BX9" s="149"/>
      <c r="BY9" s="150"/>
      <c r="BZ9" s="148">
        <f>BZ8</f>
        <v>0</v>
      </c>
      <c r="CA9" s="149"/>
      <c r="CB9" s="149"/>
      <c r="CC9" s="149"/>
      <c r="CD9" s="149"/>
      <c r="CE9" s="149"/>
      <c r="CF9" s="149"/>
      <c r="CG9" s="149"/>
      <c r="CH9" s="149"/>
      <c r="CI9" s="149"/>
      <c r="CJ9" s="149"/>
      <c r="CK9" s="149"/>
      <c r="CL9" s="149"/>
      <c r="CM9" s="149"/>
      <c r="CN9" s="149"/>
      <c r="CO9" s="150"/>
      <c r="CP9" s="148"/>
      <c r="CQ9" s="149"/>
      <c r="CR9" s="149"/>
      <c r="CS9" s="149"/>
      <c r="CT9" s="149"/>
      <c r="CU9" s="149"/>
      <c r="CV9" s="149"/>
      <c r="CW9" s="149"/>
      <c r="CX9" s="149"/>
      <c r="CY9" s="149"/>
      <c r="CZ9" s="149"/>
      <c r="DA9" s="149"/>
      <c r="DB9" s="149"/>
      <c r="DC9" s="149"/>
      <c r="DD9" s="149"/>
      <c r="DE9" s="154"/>
    </row>
    <row r="10" spans="2:109" s="82" customFormat="1" ht="39.75" customHeight="1">
      <c r="B10" s="123" t="s">
        <v>448</v>
      </c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4"/>
      <c r="AC10" s="145" t="s">
        <v>406</v>
      </c>
      <c r="AD10" s="146"/>
      <c r="AE10" s="146"/>
      <c r="AF10" s="146"/>
      <c r="AG10" s="146"/>
      <c r="AH10" s="131"/>
      <c r="AI10" s="147" t="s">
        <v>449</v>
      </c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31"/>
      <c r="BD10" s="148">
        <v>0</v>
      </c>
      <c r="BE10" s="149"/>
      <c r="BF10" s="149"/>
      <c r="BG10" s="149"/>
      <c r="BH10" s="149"/>
      <c r="BI10" s="149"/>
      <c r="BJ10" s="149"/>
      <c r="BK10" s="149"/>
      <c r="BL10" s="149"/>
      <c r="BM10" s="149"/>
      <c r="BN10" s="149"/>
      <c r="BO10" s="149"/>
      <c r="BP10" s="149"/>
      <c r="BQ10" s="149"/>
      <c r="BR10" s="149"/>
      <c r="BS10" s="149"/>
      <c r="BT10" s="149"/>
      <c r="BU10" s="149"/>
      <c r="BV10" s="149"/>
      <c r="BW10" s="149"/>
      <c r="BX10" s="149"/>
      <c r="BY10" s="150"/>
      <c r="BZ10" s="148">
        <f>BZ11</f>
        <v>0</v>
      </c>
      <c r="CA10" s="149"/>
      <c r="CB10" s="149"/>
      <c r="CC10" s="149"/>
      <c r="CD10" s="149"/>
      <c r="CE10" s="149"/>
      <c r="CF10" s="149"/>
      <c r="CG10" s="149"/>
      <c r="CH10" s="149"/>
      <c r="CI10" s="149"/>
      <c r="CJ10" s="149"/>
      <c r="CK10" s="149"/>
      <c r="CL10" s="149"/>
      <c r="CM10" s="149"/>
      <c r="CN10" s="149"/>
      <c r="CO10" s="150"/>
      <c r="CP10" s="148"/>
      <c r="CQ10" s="149"/>
      <c r="CR10" s="149"/>
      <c r="CS10" s="149"/>
      <c r="CT10" s="149"/>
      <c r="CU10" s="149"/>
      <c r="CV10" s="149"/>
      <c r="CW10" s="149"/>
      <c r="CX10" s="149"/>
      <c r="CY10" s="149"/>
      <c r="CZ10" s="149"/>
      <c r="DA10" s="149"/>
      <c r="DB10" s="149"/>
      <c r="DC10" s="149"/>
      <c r="DD10" s="149"/>
      <c r="DE10" s="154"/>
    </row>
    <row r="11" spans="2:109" s="82" customFormat="1" ht="51" customHeight="1">
      <c r="B11" s="123" t="s">
        <v>450</v>
      </c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4"/>
      <c r="AC11" s="145" t="s">
        <v>406</v>
      </c>
      <c r="AD11" s="146"/>
      <c r="AE11" s="146"/>
      <c r="AF11" s="146"/>
      <c r="AG11" s="146"/>
      <c r="AH11" s="131"/>
      <c r="AI11" s="147" t="s">
        <v>451</v>
      </c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31"/>
      <c r="BD11" s="148">
        <v>0</v>
      </c>
      <c r="BE11" s="149"/>
      <c r="BF11" s="149"/>
      <c r="BG11" s="149"/>
      <c r="BH11" s="149"/>
      <c r="BI11" s="149"/>
      <c r="BJ11" s="149"/>
      <c r="BK11" s="149"/>
      <c r="BL11" s="149"/>
      <c r="BM11" s="149"/>
      <c r="BN11" s="149"/>
      <c r="BO11" s="149"/>
      <c r="BP11" s="149"/>
      <c r="BQ11" s="149"/>
      <c r="BR11" s="149"/>
      <c r="BS11" s="149"/>
      <c r="BT11" s="149"/>
      <c r="BU11" s="149"/>
      <c r="BV11" s="149"/>
      <c r="BW11" s="149"/>
      <c r="BX11" s="149"/>
      <c r="BY11" s="150"/>
      <c r="BZ11" s="148"/>
      <c r="CA11" s="149"/>
      <c r="CB11" s="149"/>
      <c r="CC11" s="149"/>
      <c r="CD11" s="149"/>
      <c r="CE11" s="149"/>
      <c r="CF11" s="149"/>
      <c r="CG11" s="149"/>
      <c r="CH11" s="149"/>
      <c r="CI11" s="149"/>
      <c r="CJ11" s="149"/>
      <c r="CK11" s="149"/>
      <c r="CL11" s="149"/>
      <c r="CM11" s="149"/>
      <c r="CN11" s="149"/>
      <c r="CO11" s="150"/>
      <c r="CP11" s="148"/>
      <c r="CQ11" s="149"/>
      <c r="CR11" s="149"/>
      <c r="CS11" s="149"/>
      <c r="CT11" s="149"/>
      <c r="CU11" s="149"/>
      <c r="CV11" s="149"/>
      <c r="CW11" s="149"/>
      <c r="CX11" s="149"/>
      <c r="CY11" s="149"/>
      <c r="CZ11" s="149"/>
      <c r="DA11" s="149"/>
      <c r="DB11" s="149"/>
      <c r="DC11" s="149"/>
      <c r="DD11" s="149"/>
      <c r="DE11" s="154"/>
    </row>
    <row r="12" spans="2:109" s="82" customFormat="1" ht="52.5" customHeight="1">
      <c r="B12" s="123" t="s">
        <v>452</v>
      </c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  <c r="AB12" s="144"/>
      <c r="AC12" s="145" t="s">
        <v>406</v>
      </c>
      <c r="AD12" s="146"/>
      <c r="AE12" s="146"/>
      <c r="AF12" s="146"/>
      <c r="AG12" s="146"/>
      <c r="AH12" s="131"/>
      <c r="AI12" s="147" t="s">
        <v>453</v>
      </c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31"/>
      <c r="BD12" s="148">
        <v>0</v>
      </c>
      <c r="BE12" s="149"/>
      <c r="BF12" s="149"/>
      <c r="BG12" s="149"/>
      <c r="BH12" s="149"/>
      <c r="BI12" s="149"/>
      <c r="BJ12" s="149"/>
      <c r="BK12" s="149"/>
      <c r="BL12" s="149"/>
      <c r="BM12" s="149"/>
      <c r="BN12" s="149"/>
      <c r="BO12" s="149"/>
      <c r="BP12" s="149"/>
      <c r="BQ12" s="149"/>
      <c r="BR12" s="149"/>
      <c r="BS12" s="149"/>
      <c r="BT12" s="149"/>
      <c r="BU12" s="149"/>
      <c r="BV12" s="149"/>
      <c r="BW12" s="149"/>
      <c r="BX12" s="149"/>
      <c r="BY12" s="150"/>
      <c r="BZ12" s="148">
        <f>BZ13</f>
        <v>0</v>
      </c>
      <c r="CA12" s="149"/>
      <c r="CB12" s="149"/>
      <c r="CC12" s="149"/>
      <c r="CD12" s="149"/>
      <c r="CE12" s="149"/>
      <c r="CF12" s="149"/>
      <c r="CG12" s="149"/>
      <c r="CH12" s="149"/>
      <c r="CI12" s="149"/>
      <c r="CJ12" s="149"/>
      <c r="CK12" s="149"/>
      <c r="CL12" s="149"/>
      <c r="CM12" s="149"/>
      <c r="CN12" s="149"/>
      <c r="CO12" s="150"/>
      <c r="CP12" s="148"/>
      <c r="CQ12" s="149"/>
      <c r="CR12" s="149"/>
      <c r="CS12" s="149"/>
      <c r="CT12" s="149"/>
      <c r="CU12" s="149"/>
      <c r="CV12" s="149"/>
      <c r="CW12" s="149"/>
      <c r="CX12" s="149"/>
      <c r="CY12" s="149"/>
      <c r="CZ12" s="149"/>
      <c r="DA12" s="149"/>
      <c r="DB12" s="149"/>
      <c r="DC12" s="149"/>
      <c r="DD12" s="149"/>
      <c r="DE12" s="154"/>
    </row>
    <row r="13" spans="2:109" s="82" customFormat="1" ht="56.25" customHeight="1">
      <c r="B13" s="123" t="s">
        <v>454</v>
      </c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4"/>
      <c r="AC13" s="145" t="s">
        <v>406</v>
      </c>
      <c r="AD13" s="146"/>
      <c r="AE13" s="146"/>
      <c r="AF13" s="146"/>
      <c r="AG13" s="146"/>
      <c r="AH13" s="131"/>
      <c r="AI13" s="147" t="s">
        <v>455</v>
      </c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31"/>
      <c r="BD13" s="148">
        <v>0</v>
      </c>
      <c r="BE13" s="149"/>
      <c r="BF13" s="149"/>
      <c r="BG13" s="149"/>
      <c r="BH13" s="149"/>
      <c r="BI13" s="149"/>
      <c r="BJ13" s="149"/>
      <c r="BK13" s="149"/>
      <c r="BL13" s="149"/>
      <c r="BM13" s="149"/>
      <c r="BN13" s="149"/>
      <c r="BO13" s="149"/>
      <c r="BP13" s="149"/>
      <c r="BQ13" s="149"/>
      <c r="BR13" s="149"/>
      <c r="BS13" s="149"/>
      <c r="BT13" s="149"/>
      <c r="BU13" s="149"/>
      <c r="BV13" s="149"/>
      <c r="BW13" s="149"/>
      <c r="BX13" s="149"/>
      <c r="BY13" s="150"/>
      <c r="BZ13" s="148"/>
      <c r="CA13" s="149"/>
      <c r="CB13" s="149"/>
      <c r="CC13" s="149"/>
      <c r="CD13" s="149"/>
      <c r="CE13" s="149"/>
      <c r="CF13" s="149"/>
      <c r="CG13" s="149"/>
      <c r="CH13" s="149"/>
      <c r="CI13" s="149"/>
      <c r="CJ13" s="149"/>
      <c r="CK13" s="149"/>
      <c r="CL13" s="149"/>
      <c r="CM13" s="149"/>
      <c r="CN13" s="149"/>
      <c r="CO13" s="150"/>
      <c r="CP13" s="151" t="s">
        <v>456</v>
      </c>
      <c r="CQ13" s="152"/>
      <c r="CR13" s="152"/>
      <c r="CS13" s="152"/>
      <c r="CT13" s="152"/>
      <c r="CU13" s="152"/>
      <c r="CV13" s="152"/>
      <c r="CW13" s="152"/>
      <c r="CX13" s="152"/>
      <c r="CY13" s="152"/>
      <c r="CZ13" s="152"/>
      <c r="DA13" s="152"/>
      <c r="DB13" s="152"/>
      <c r="DC13" s="152"/>
      <c r="DD13" s="152"/>
      <c r="DE13" s="153"/>
    </row>
    <row r="14" spans="2:109" s="82" customFormat="1" ht="25.5" customHeight="1">
      <c r="B14" s="123" t="s">
        <v>408</v>
      </c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4"/>
      <c r="AC14" s="145" t="s">
        <v>409</v>
      </c>
      <c r="AD14" s="146"/>
      <c r="AE14" s="146"/>
      <c r="AF14" s="146"/>
      <c r="AG14" s="146"/>
      <c r="AH14" s="131"/>
      <c r="AI14" s="147" t="s">
        <v>443</v>
      </c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31"/>
      <c r="BD14" s="148" t="s">
        <v>44</v>
      </c>
      <c r="BE14" s="149"/>
      <c r="BF14" s="149"/>
      <c r="BG14" s="149"/>
      <c r="BH14" s="149"/>
      <c r="BI14" s="149"/>
      <c r="BJ14" s="149"/>
      <c r="BK14" s="149"/>
      <c r="BL14" s="149"/>
      <c r="BM14" s="149"/>
      <c r="BN14" s="149"/>
      <c r="BO14" s="149"/>
      <c r="BP14" s="149"/>
      <c r="BQ14" s="149"/>
      <c r="BR14" s="149"/>
      <c r="BS14" s="149"/>
      <c r="BT14" s="149"/>
      <c r="BU14" s="149"/>
      <c r="BV14" s="149"/>
      <c r="BW14" s="149"/>
      <c r="BX14" s="149"/>
      <c r="BY14" s="150"/>
      <c r="BZ14" s="148" t="s">
        <v>44</v>
      </c>
      <c r="CA14" s="149"/>
      <c r="CB14" s="149"/>
      <c r="CC14" s="149"/>
      <c r="CD14" s="149"/>
      <c r="CE14" s="149"/>
      <c r="CF14" s="149"/>
      <c r="CG14" s="149"/>
      <c r="CH14" s="149"/>
      <c r="CI14" s="149"/>
      <c r="CJ14" s="149"/>
      <c r="CK14" s="149"/>
      <c r="CL14" s="149"/>
      <c r="CM14" s="149"/>
      <c r="CN14" s="149"/>
      <c r="CO14" s="150"/>
      <c r="CP14" s="151" t="s">
        <v>44</v>
      </c>
      <c r="CQ14" s="152"/>
      <c r="CR14" s="152"/>
      <c r="CS14" s="152"/>
      <c r="CT14" s="152"/>
      <c r="CU14" s="152"/>
      <c r="CV14" s="152"/>
      <c r="CW14" s="152"/>
      <c r="CX14" s="152"/>
      <c r="CY14" s="152"/>
      <c r="CZ14" s="152"/>
      <c r="DA14" s="152"/>
      <c r="DB14" s="152"/>
      <c r="DC14" s="152"/>
      <c r="DD14" s="152"/>
      <c r="DE14" s="153"/>
    </row>
    <row r="15" spans="2:109" s="82" customFormat="1" ht="15.75" customHeight="1">
      <c r="B15" s="138" t="s">
        <v>407</v>
      </c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40"/>
      <c r="AC15" s="130" t="s">
        <v>411</v>
      </c>
      <c r="AD15" s="131"/>
      <c r="AE15" s="131"/>
      <c r="AF15" s="131"/>
      <c r="AG15" s="131"/>
      <c r="AH15" s="131"/>
      <c r="AI15" s="132" t="s">
        <v>457</v>
      </c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3">
        <f>BD21+BD26</f>
        <v>66600</v>
      </c>
      <c r="BE15" s="133"/>
      <c r="BF15" s="133"/>
      <c r="BG15" s="133"/>
      <c r="BH15" s="133"/>
      <c r="BI15" s="133"/>
      <c r="BJ15" s="133"/>
      <c r="BK15" s="133"/>
      <c r="BL15" s="133"/>
      <c r="BM15" s="133"/>
      <c r="BN15" s="133"/>
      <c r="BO15" s="133"/>
      <c r="BP15" s="133"/>
      <c r="BQ15" s="133"/>
      <c r="BR15" s="133"/>
      <c r="BS15" s="133"/>
      <c r="BT15" s="133"/>
      <c r="BU15" s="133"/>
      <c r="BV15" s="133"/>
      <c r="BW15" s="133"/>
      <c r="BX15" s="133"/>
      <c r="BY15" s="133"/>
      <c r="BZ15" s="133">
        <f>BZ17+BZ22</f>
        <v>-648077.60000000009</v>
      </c>
      <c r="CA15" s="133"/>
      <c r="CB15" s="133"/>
      <c r="CC15" s="133"/>
      <c r="CD15" s="133"/>
      <c r="CE15" s="133"/>
      <c r="CF15" s="133"/>
      <c r="CG15" s="133"/>
      <c r="CH15" s="133"/>
      <c r="CI15" s="133"/>
      <c r="CJ15" s="133"/>
      <c r="CK15" s="133"/>
      <c r="CL15" s="133"/>
      <c r="CM15" s="133"/>
      <c r="CN15" s="133"/>
      <c r="CO15" s="133"/>
      <c r="CP15" s="136" t="s">
        <v>44</v>
      </c>
      <c r="CQ15" s="136"/>
      <c r="CR15" s="136"/>
      <c r="CS15" s="136"/>
      <c r="CT15" s="136"/>
      <c r="CU15" s="136"/>
      <c r="CV15" s="136"/>
      <c r="CW15" s="136"/>
      <c r="CX15" s="136"/>
      <c r="CY15" s="136"/>
      <c r="CZ15" s="136"/>
      <c r="DA15" s="136"/>
      <c r="DB15" s="136"/>
      <c r="DC15" s="136"/>
      <c r="DD15" s="136"/>
      <c r="DE15" s="137"/>
    </row>
    <row r="16" spans="2:109" s="82" customFormat="1" ht="19.5" customHeight="1">
      <c r="B16" s="141" t="s">
        <v>410</v>
      </c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2"/>
      <c r="AC16" s="130"/>
      <c r="AD16" s="131"/>
      <c r="AE16" s="131"/>
      <c r="AF16" s="131"/>
      <c r="AG16" s="131"/>
      <c r="AH16" s="131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3"/>
      <c r="BE16" s="133"/>
      <c r="BF16" s="133"/>
      <c r="BG16" s="133"/>
      <c r="BH16" s="133"/>
      <c r="BI16" s="133"/>
      <c r="BJ16" s="133"/>
      <c r="BK16" s="133"/>
      <c r="BL16" s="133"/>
      <c r="BM16" s="133"/>
      <c r="BN16" s="133"/>
      <c r="BO16" s="133"/>
      <c r="BP16" s="133"/>
      <c r="BQ16" s="133"/>
      <c r="BR16" s="133"/>
      <c r="BS16" s="133"/>
      <c r="BT16" s="133"/>
      <c r="BU16" s="133"/>
      <c r="BV16" s="133"/>
      <c r="BW16" s="133"/>
      <c r="BX16" s="133"/>
      <c r="BY16" s="133"/>
      <c r="BZ16" s="133"/>
      <c r="CA16" s="133"/>
      <c r="CB16" s="133"/>
      <c r="CC16" s="133"/>
      <c r="CD16" s="133"/>
      <c r="CE16" s="133"/>
      <c r="CF16" s="133"/>
      <c r="CG16" s="133"/>
      <c r="CH16" s="133"/>
      <c r="CI16" s="133"/>
      <c r="CJ16" s="133"/>
      <c r="CK16" s="133"/>
      <c r="CL16" s="133"/>
      <c r="CM16" s="133"/>
      <c r="CN16" s="133"/>
      <c r="CO16" s="133"/>
      <c r="CP16" s="136"/>
      <c r="CQ16" s="136"/>
      <c r="CR16" s="136"/>
      <c r="CS16" s="136"/>
      <c r="CT16" s="136"/>
      <c r="CU16" s="136"/>
      <c r="CV16" s="136"/>
      <c r="CW16" s="136"/>
      <c r="CX16" s="136"/>
      <c r="CY16" s="136"/>
      <c r="CZ16" s="136"/>
      <c r="DA16" s="136"/>
      <c r="DB16" s="136"/>
      <c r="DC16" s="136"/>
      <c r="DD16" s="136"/>
      <c r="DE16" s="137"/>
    </row>
    <row r="17" spans="1:109" s="82" customFormat="1" ht="17.25" customHeight="1">
      <c r="B17" s="122" t="s">
        <v>458</v>
      </c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3"/>
      <c r="AC17" s="130" t="s">
        <v>412</v>
      </c>
      <c r="AD17" s="131"/>
      <c r="AE17" s="131"/>
      <c r="AF17" s="131"/>
      <c r="AG17" s="131"/>
      <c r="AH17" s="131"/>
      <c r="AI17" s="132" t="s">
        <v>459</v>
      </c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3">
        <f>BD18</f>
        <v>-51321300</v>
      </c>
      <c r="BE17" s="133"/>
      <c r="BF17" s="133"/>
      <c r="BG17" s="133"/>
      <c r="BH17" s="133"/>
      <c r="BI17" s="133"/>
      <c r="BJ17" s="133"/>
      <c r="BK17" s="133"/>
      <c r="BL17" s="133"/>
      <c r="BM17" s="133"/>
      <c r="BN17" s="133"/>
      <c r="BO17" s="133"/>
      <c r="BP17" s="133"/>
      <c r="BQ17" s="133"/>
      <c r="BR17" s="133"/>
      <c r="BS17" s="133"/>
      <c r="BT17" s="133"/>
      <c r="BU17" s="133"/>
      <c r="BV17" s="133"/>
      <c r="BW17" s="133"/>
      <c r="BX17" s="133"/>
      <c r="BY17" s="133"/>
      <c r="BZ17" s="133">
        <f>BZ18</f>
        <v>-1887631.54</v>
      </c>
      <c r="CA17" s="133"/>
      <c r="CB17" s="133"/>
      <c r="CC17" s="133"/>
      <c r="CD17" s="133"/>
      <c r="CE17" s="133"/>
      <c r="CF17" s="133"/>
      <c r="CG17" s="133"/>
      <c r="CH17" s="133"/>
      <c r="CI17" s="133"/>
      <c r="CJ17" s="133"/>
      <c r="CK17" s="133"/>
      <c r="CL17" s="133"/>
      <c r="CM17" s="133"/>
      <c r="CN17" s="133"/>
      <c r="CO17" s="133"/>
      <c r="CP17" s="136"/>
      <c r="CQ17" s="136"/>
      <c r="CR17" s="136"/>
      <c r="CS17" s="136"/>
      <c r="CT17" s="136"/>
      <c r="CU17" s="136"/>
      <c r="CV17" s="136"/>
      <c r="CW17" s="136"/>
      <c r="CX17" s="136"/>
      <c r="CY17" s="136"/>
      <c r="CZ17" s="136"/>
      <c r="DA17" s="136"/>
      <c r="DB17" s="136"/>
      <c r="DC17" s="136"/>
      <c r="DD17" s="136"/>
      <c r="DE17" s="137"/>
    </row>
    <row r="18" spans="1:109" s="82" customFormat="1" ht="20.25" customHeight="1">
      <c r="B18" s="122" t="s">
        <v>460</v>
      </c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3"/>
      <c r="AC18" s="130" t="s">
        <v>412</v>
      </c>
      <c r="AD18" s="131"/>
      <c r="AE18" s="131"/>
      <c r="AF18" s="131"/>
      <c r="AG18" s="131"/>
      <c r="AH18" s="131"/>
      <c r="AI18" s="132" t="s">
        <v>413</v>
      </c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3">
        <f>BD19</f>
        <v>-51321300</v>
      </c>
      <c r="BE18" s="133"/>
      <c r="BF18" s="133"/>
      <c r="BG18" s="133"/>
      <c r="BH18" s="133"/>
      <c r="BI18" s="133"/>
      <c r="BJ18" s="133"/>
      <c r="BK18" s="133"/>
      <c r="BL18" s="133"/>
      <c r="BM18" s="133"/>
      <c r="BN18" s="133"/>
      <c r="BO18" s="133"/>
      <c r="BP18" s="133"/>
      <c r="BQ18" s="133"/>
      <c r="BR18" s="133"/>
      <c r="BS18" s="133"/>
      <c r="BT18" s="133"/>
      <c r="BU18" s="133"/>
      <c r="BV18" s="133"/>
      <c r="BW18" s="133"/>
      <c r="BX18" s="133"/>
      <c r="BY18" s="133"/>
      <c r="BZ18" s="133">
        <f>BZ19</f>
        <v>-1887631.54</v>
      </c>
      <c r="CA18" s="133"/>
      <c r="CB18" s="133"/>
      <c r="CC18" s="133"/>
      <c r="CD18" s="133"/>
      <c r="CE18" s="133"/>
      <c r="CF18" s="133"/>
      <c r="CG18" s="133"/>
      <c r="CH18" s="133"/>
      <c r="CI18" s="133"/>
      <c r="CJ18" s="133"/>
      <c r="CK18" s="133"/>
      <c r="CL18" s="133"/>
      <c r="CM18" s="133"/>
      <c r="CN18" s="133"/>
      <c r="CO18" s="133"/>
      <c r="CP18" s="134" t="s">
        <v>456</v>
      </c>
      <c r="CQ18" s="134"/>
      <c r="CR18" s="134"/>
      <c r="CS18" s="134"/>
      <c r="CT18" s="134"/>
      <c r="CU18" s="134"/>
      <c r="CV18" s="134"/>
      <c r="CW18" s="134"/>
      <c r="CX18" s="134"/>
      <c r="CY18" s="134"/>
      <c r="CZ18" s="134"/>
      <c r="DA18" s="134"/>
      <c r="DB18" s="134"/>
      <c r="DC18" s="134"/>
      <c r="DD18" s="134"/>
      <c r="DE18" s="135"/>
    </row>
    <row r="19" spans="1:109" s="82" customFormat="1" ht="28.5" customHeight="1">
      <c r="B19" s="122" t="s">
        <v>461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3"/>
      <c r="AC19" s="130" t="s">
        <v>412</v>
      </c>
      <c r="AD19" s="131"/>
      <c r="AE19" s="131"/>
      <c r="AF19" s="131"/>
      <c r="AG19" s="131"/>
      <c r="AH19" s="131"/>
      <c r="AI19" s="132" t="s">
        <v>462</v>
      </c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3">
        <f>BD20</f>
        <v>-51321300</v>
      </c>
      <c r="BE19" s="133"/>
      <c r="BF19" s="133"/>
      <c r="BG19" s="133"/>
      <c r="BH19" s="133"/>
      <c r="BI19" s="133"/>
      <c r="BJ19" s="133"/>
      <c r="BK19" s="133"/>
      <c r="BL19" s="133"/>
      <c r="BM19" s="133"/>
      <c r="BN19" s="133"/>
      <c r="BO19" s="133"/>
      <c r="BP19" s="133"/>
      <c r="BQ19" s="133"/>
      <c r="BR19" s="133"/>
      <c r="BS19" s="133"/>
      <c r="BT19" s="133"/>
      <c r="BU19" s="133"/>
      <c r="BV19" s="133"/>
      <c r="BW19" s="133"/>
      <c r="BX19" s="133"/>
      <c r="BY19" s="133"/>
      <c r="BZ19" s="133">
        <f>BZ20</f>
        <v>-1887631.54</v>
      </c>
      <c r="CA19" s="133"/>
      <c r="CB19" s="133"/>
      <c r="CC19" s="133"/>
      <c r="CD19" s="133"/>
      <c r="CE19" s="133"/>
      <c r="CF19" s="133"/>
      <c r="CG19" s="133"/>
      <c r="CH19" s="133"/>
      <c r="CI19" s="133"/>
      <c r="CJ19" s="133"/>
      <c r="CK19" s="133"/>
      <c r="CL19" s="133"/>
      <c r="CM19" s="133"/>
      <c r="CN19" s="133"/>
      <c r="CO19" s="133"/>
      <c r="CP19" s="134" t="s">
        <v>456</v>
      </c>
      <c r="CQ19" s="134"/>
      <c r="CR19" s="134"/>
      <c r="CS19" s="134"/>
      <c r="CT19" s="134"/>
      <c r="CU19" s="134"/>
      <c r="CV19" s="134"/>
      <c r="CW19" s="134"/>
      <c r="CX19" s="134"/>
      <c r="CY19" s="134"/>
      <c r="CZ19" s="134"/>
      <c r="DA19" s="134"/>
      <c r="DB19" s="134"/>
      <c r="DC19" s="134"/>
      <c r="DD19" s="134"/>
      <c r="DE19" s="135"/>
    </row>
    <row r="20" spans="1:109" s="82" customFormat="1" ht="28.5" customHeight="1">
      <c r="B20" s="122" t="s">
        <v>463</v>
      </c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3"/>
      <c r="AC20" s="130" t="s">
        <v>412</v>
      </c>
      <c r="AD20" s="131"/>
      <c r="AE20" s="131"/>
      <c r="AF20" s="131"/>
      <c r="AG20" s="131"/>
      <c r="AH20" s="131"/>
      <c r="AI20" s="132" t="s">
        <v>464</v>
      </c>
      <c r="AJ20" s="132"/>
      <c r="AK20" s="132"/>
      <c r="AL20" s="132"/>
      <c r="AM20" s="132"/>
      <c r="AN20" s="132"/>
      <c r="AO20" s="132"/>
      <c r="AP20" s="132"/>
      <c r="AQ20" s="132"/>
      <c r="AR20" s="132"/>
      <c r="AS20" s="132"/>
      <c r="AT20" s="132"/>
      <c r="AU20" s="132"/>
      <c r="AV20" s="132"/>
      <c r="AW20" s="132"/>
      <c r="AX20" s="132"/>
      <c r="AY20" s="132"/>
      <c r="AZ20" s="132"/>
      <c r="BA20" s="132"/>
      <c r="BB20" s="132"/>
      <c r="BC20" s="132"/>
      <c r="BD20" s="133">
        <f>BD21</f>
        <v>-51321300</v>
      </c>
      <c r="BE20" s="133"/>
      <c r="BF20" s="133"/>
      <c r="BG20" s="133"/>
      <c r="BH20" s="133"/>
      <c r="BI20" s="133"/>
      <c r="BJ20" s="133"/>
      <c r="BK20" s="133"/>
      <c r="BL20" s="133"/>
      <c r="BM20" s="133"/>
      <c r="BN20" s="133"/>
      <c r="BO20" s="133"/>
      <c r="BP20" s="133"/>
      <c r="BQ20" s="133"/>
      <c r="BR20" s="133"/>
      <c r="BS20" s="133"/>
      <c r="BT20" s="133"/>
      <c r="BU20" s="133"/>
      <c r="BV20" s="133"/>
      <c r="BW20" s="133"/>
      <c r="BX20" s="133"/>
      <c r="BY20" s="133"/>
      <c r="BZ20" s="133">
        <f>BZ21</f>
        <v>-1887631.54</v>
      </c>
      <c r="CA20" s="133"/>
      <c r="CB20" s="133"/>
      <c r="CC20" s="133"/>
      <c r="CD20" s="133"/>
      <c r="CE20" s="133"/>
      <c r="CF20" s="133"/>
      <c r="CG20" s="133"/>
      <c r="CH20" s="133"/>
      <c r="CI20" s="133"/>
      <c r="CJ20" s="133"/>
      <c r="CK20" s="133"/>
      <c r="CL20" s="133"/>
      <c r="CM20" s="133"/>
      <c r="CN20" s="133"/>
      <c r="CO20" s="133"/>
      <c r="CP20" s="134" t="s">
        <v>456</v>
      </c>
      <c r="CQ20" s="134"/>
      <c r="CR20" s="134"/>
      <c r="CS20" s="134"/>
      <c r="CT20" s="134"/>
      <c r="CU20" s="134"/>
      <c r="CV20" s="134"/>
      <c r="CW20" s="134"/>
      <c r="CX20" s="134"/>
      <c r="CY20" s="134"/>
      <c r="CZ20" s="134"/>
      <c r="DA20" s="134"/>
      <c r="DB20" s="134"/>
      <c r="DC20" s="134"/>
      <c r="DD20" s="134"/>
      <c r="DE20" s="135"/>
    </row>
    <row r="21" spans="1:109" s="82" customFormat="1" ht="29.25" customHeight="1">
      <c r="B21" s="122" t="s">
        <v>414</v>
      </c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3"/>
      <c r="AC21" s="130" t="s">
        <v>412</v>
      </c>
      <c r="AD21" s="131"/>
      <c r="AE21" s="131"/>
      <c r="AF21" s="131"/>
      <c r="AG21" s="131"/>
      <c r="AH21" s="131"/>
      <c r="AI21" s="132" t="s">
        <v>415</v>
      </c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3">
        <v>-51321300</v>
      </c>
      <c r="BE21" s="133"/>
      <c r="BF21" s="133"/>
      <c r="BG21" s="133"/>
      <c r="BH21" s="133"/>
      <c r="BI21" s="133"/>
      <c r="BJ21" s="133"/>
      <c r="BK21" s="133"/>
      <c r="BL21" s="133"/>
      <c r="BM21" s="133"/>
      <c r="BN21" s="133"/>
      <c r="BO21" s="133"/>
      <c r="BP21" s="133"/>
      <c r="BQ21" s="133"/>
      <c r="BR21" s="133"/>
      <c r="BS21" s="133"/>
      <c r="BT21" s="133"/>
      <c r="BU21" s="133"/>
      <c r="BV21" s="133"/>
      <c r="BW21" s="133"/>
      <c r="BX21" s="133"/>
      <c r="BY21" s="133"/>
      <c r="BZ21" s="133">
        <v>-1887631.54</v>
      </c>
      <c r="CA21" s="133"/>
      <c r="CB21" s="133"/>
      <c r="CC21" s="133"/>
      <c r="CD21" s="133"/>
      <c r="CE21" s="133"/>
      <c r="CF21" s="133"/>
      <c r="CG21" s="133"/>
      <c r="CH21" s="133"/>
      <c r="CI21" s="133"/>
      <c r="CJ21" s="133"/>
      <c r="CK21" s="133"/>
      <c r="CL21" s="133"/>
      <c r="CM21" s="133"/>
      <c r="CN21" s="133"/>
      <c r="CO21" s="133"/>
      <c r="CP21" s="134" t="s">
        <v>456</v>
      </c>
      <c r="CQ21" s="134"/>
      <c r="CR21" s="134"/>
      <c r="CS21" s="134"/>
      <c r="CT21" s="134"/>
      <c r="CU21" s="134"/>
      <c r="CV21" s="134"/>
      <c r="CW21" s="134"/>
      <c r="CX21" s="134"/>
      <c r="CY21" s="134"/>
      <c r="CZ21" s="134"/>
      <c r="DA21" s="134"/>
      <c r="DB21" s="134"/>
      <c r="DC21" s="134"/>
      <c r="DD21" s="134"/>
      <c r="DE21" s="135"/>
    </row>
    <row r="22" spans="1:109" s="82" customFormat="1" ht="21.75" customHeight="1">
      <c r="B22" s="122" t="s">
        <v>465</v>
      </c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3"/>
      <c r="AC22" s="130" t="s">
        <v>416</v>
      </c>
      <c r="AD22" s="131"/>
      <c r="AE22" s="131"/>
      <c r="AF22" s="131"/>
      <c r="AG22" s="131"/>
      <c r="AH22" s="131"/>
      <c r="AI22" s="132" t="s">
        <v>466</v>
      </c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33">
        <f>BD23</f>
        <v>51387900</v>
      </c>
      <c r="BE22" s="133"/>
      <c r="BF22" s="133"/>
      <c r="BG22" s="133"/>
      <c r="BH22" s="133"/>
      <c r="BI22" s="133"/>
      <c r="BJ22" s="133"/>
      <c r="BK22" s="133"/>
      <c r="BL22" s="133"/>
      <c r="BM22" s="133"/>
      <c r="BN22" s="133"/>
      <c r="BO22" s="133"/>
      <c r="BP22" s="133"/>
      <c r="BQ22" s="133"/>
      <c r="BR22" s="133"/>
      <c r="BS22" s="133"/>
      <c r="BT22" s="133"/>
      <c r="BU22" s="133"/>
      <c r="BV22" s="133"/>
      <c r="BW22" s="133"/>
      <c r="BX22" s="133"/>
      <c r="BY22" s="133"/>
      <c r="BZ22" s="133">
        <f>BZ23</f>
        <v>1239553.94</v>
      </c>
      <c r="CA22" s="133"/>
      <c r="CB22" s="133"/>
      <c r="CC22" s="133"/>
      <c r="CD22" s="133"/>
      <c r="CE22" s="133"/>
      <c r="CF22" s="133"/>
      <c r="CG22" s="133"/>
      <c r="CH22" s="133"/>
      <c r="CI22" s="133"/>
      <c r="CJ22" s="133"/>
      <c r="CK22" s="133"/>
      <c r="CL22" s="133"/>
      <c r="CM22" s="133"/>
      <c r="CN22" s="133"/>
      <c r="CO22" s="133"/>
      <c r="CP22" s="134" t="s">
        <v>456</v>
      </c>
      <c r="CQ22" s="134"/>
      <c r="CR22" s="134"/>
      <c r="CS22" s="134"/>
      <c r="CT22" s="134"/>
      <c r="CU22" s="134"/>
      <c r="CV22" s="134"/>
      <c r="CW22" s="134"/>
      <c r="CX22" s="134"/>
      <c r="CY22" s="134"/>
      <c r="CZ22" s="134"/>
      <c r="DA22" s="134"/>
      <c r="DB22" s="134"/>
      <c r="DC22" s="134"/>
      <c r="DD22" s="134"/>
      <c r="DE22" s="135"/>
    </row>
    <row r="23" spans="1:109" s="82" customFormat="1" ht="18.75" customHeight="1">
      <c r="B23" s="122" t="s">
        <v>467</v>
      </c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3"/>
      <c r="AC23" s="130" t="s">
        <v>416</v>
      </c>
      <c r="AD23" s="131"/>
      <c r="AE23" s="131"/>
      <c r="AF23" s="131"/>
      <c r="AG23" s="131"/>
      <c r="AH23" s="131"/>
      <c r="AI23" s="132" t="s">
        <v>417</v>
      </c>
      <c r="AJ23" s="132"/>
      <c r="AK23" s="132"/>
      <c r="AL23" s="132"/>
      <c r="AM23" s="132"/>
      <c r="AN23" s="132"/>
      <c r="AO23" s="132"/>
      <c r="AP23" s="132"/>
      <c r="AQ23" s="132"/>
      <c r="AR23" s="132"/>
      <c r="AS23" s="132"/>
      <c r="AT23" s="132"/>
      <c r="AU23" s="132"/>
      <c r="AV23" s="132"/>
      <c r="AW23" s="132"/>
      <c r="AX23" s="132"/>
      <c r="AY23" s="132"/>
      <c r="AZ23" s="132"/>
      <c r="BA23" s="132"/>
      <c r="BB23" s="132"/>
      <c r="BC23" s="132"/>
      <c r="BD23" s="133">
        <f>BD24</f>
        <v>51387900</v>
      </c>
      <c r="BE23" s="133"/>
      <c r="BF23" s="133"/>
      <c r="BG23" s="133"/>
      <c r="BH23" s="133"/>
      <c r="BI23" s="133"/>
      <c r="BJ23" s="133"/>
      <c r="BK23" s="133"/>
      <c r="BL23" s="133"/>
      <c r="BM23" s="133"/>
      <c r="BN23" s="133"/>
      <c r="BO23" s="133"/>
      <c r="BP23" s="133"/>
      <c r="BQ23" s="133"/>
      <c r="BR23" s="133"/>
      <c r="BS23" s="133"/>
      <c r="BT23" s="133"/>
      <c r="BU23" s="133"/>
      <c r="BV23" s="133"/>
      <c r="BW23" s="133"/>
      <c r="BX23" s="133"/>
      <c r="BY23" s="133"/>
      <c r="BZ23" s="133">
        <f>BZ24</f>
        <v>1239553.94</v>
      </c>
      <c r="CA23" s="133"/>
      <c r="CB23" s="133"/>
      <c r="CC23" s="133"/>
      <c r="CD23" s="133"/>
      <c r="CE23" s="133"/>
      <c r="CF23" s="133"/>
      <c r="CG23" s="133"/>
      <c r="CH23" s="133"/>
      <c r="CI23" s="133"/>
      <c r="CJ23" s="133"/>
      <c r="CK23" s="133"/>
      <c r="CL23" s="133"/>
      <c r="CM23" s="133"/>
      <c r="CN23" s="133"/>
      <c r="CO23" s="133"/>
      <c r="CP23" s="134" t="s">
        <v>456</v>
      </c>
      <c r="CQ23" s="134"/>
      <c r="CR23" s="134"/>
      <c r="CS23" s="134"/>
      <c r="CT23" s="134"/>
      <c r="CU23" s="134"/>
      <c r="CV23" s="134"/>
      <c r="CW23" s="134"/>
      <c r="CX23" s="134"/>
      <c r="CY23" s="134"/>
      <c r="CZ23" s="134"/>
      <c r="DA23" s="134"/>
      <c r="DB23" s="134"/>
      <c r="DC23" s="134"/>
      <c r="DD23" s="134"/>
      <c r="DE23" s="135"/>
    </row>
    <row r="24" spans="1:109" s="82" customFormat="1" ht="24" customHeight="1">
      <c r="B24" s="122" t="s">
        <v>468</v>
      </c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3"/>
      <c r="AC24" s="130" t="s">
        <v>416</v>
      </c>
      <c r="AD24" s="131"/>
      <c r="AE24" s="131"/>
      <c r="AF24" s="131"/>
      <c r="AG24" s="131"/>
      <c r="AH24" s="131"/>
      <c r="AI24" s="132" t="s">
        <v>469</v>
      </c>
      <c r="AJ24" s="132"/>
      <c r="AK24" s="132"/>
      <c r="AL24" s="132"/>
      <c r="AM24" s="132"/>
      <c r="AN24" s="132"/>
      <c r="AO24" s="132"/>
      <c r="AP24" s="132"/>
      <c r="AQ24" s="132"/>
      <c r="AR24" s="132"/>
      <c r="AS24" s="132"/>
      <c r="AT24" s="132"/>
      <c r="AU24" s="132"/>
      <c r="AV24" s="132"/>
      <c r="AW24" s="132"/>
      <c r="AX24" s="132"/>
      <c r="AY24" s="132"/>
      <c r="AZ24" s="132"/>
      <c r="BA24" s="132"/>
      <c r="BB24" s="132"/>
      <c r="BC24" s="132"/>
      <c r="BD24" s="133">
        <f>BD25</f>
        <v>51387900</v>
      </c>
      <c r="BE24" s="133"/>
      <c r="BF24" s="133"/>
      <c r="BG24" s="133"/>
      <c r="BH24" s="133"/>
      <c r="BI24" s="133"/>
      <c r="BJ24" s="133"/>
      <c r="BK24" s="133"/>
      <c r="BL24" s="133"/>
      <c r="BM24" s="133"/>
      <c r="BN24" s="133"/>
      <c r="BO24" s="133"/>
      <c r="BP24" s="133"/>
      <c r="BQ24" s="133"/>
      <c r="BR24" s="133"/>
      <c r="BS24" s="133"/>
      <c r="BT24" s="133"/>
      <c r="BU24" s="133"/>
      <c r="BV24" s="133"/>
      <c r="BW24" s="133"/>
      <c r="BX24" s="133"/>
      <c r="BY24" s="133"/>
      <c r="BZ24" s="133">
        <f>BZ25</f>
        <v>1239553.94</v>
      </c>
      <c r="CA24" s="133"/>
      <c r="CB24" s="133"/>
      <c r="CC24" s="133"/>
      <c r="CD24" s="133"/>
      <c r="CE24" s="133"/>
      <c r="CF24" s="133"/>
      <c r="CG24" s="133"/>
      <c r="CH24" s="133"/>
      <c r="CI24" s="133"/>
      <c r="CJ24" s="133"/>
      <c r="CK24" s="133"/>
      <c r="CL24" s="133"/>
      <c r="CM24" s="133"/>
      <c r="CN24" s="133"/>
      <c r="CO24" s="133"/>
      <c r="CP24" s="134" t="s">
        <v>456</v>
      </c>
      <c r="CQ24" s="134"/>
      <c r="CR24" s="134"/>
      <c r="CS24" s="134"/>
      <c r="CT24" s="134"/>
      <c r="CU24" s="134"/>
      <c r="CV24" s="134"/>
      <c r="CW24" s="134"/>
      <c r="CX24" s="134"/>
      <c r="CY24" s="134"/>
      <c r="CZ24" s="134"/>
      <c r="DA24" s="134"/>
      <c r="DB24" s="134"/>
      <c r="DC24" s="134"/>
      <c r="DD24" s="134"/>
      <c r="DE24" s="135"/>
    </row>
    <row r="25" spans="1:109" s="82" customFormat="1" ht="27.75" customHeight="1">
      <c r="B25" s="122" t="s">
        <v>470</v>
      </c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3"/>
      <c r="AC25" s="130" t="s">
        <v>416</v>
      </c>
      <c r="AD25" s="131"/>
      <c r="AE25" s="131"/>
      <c r="AF25" s="131"/>
      <c r="AG25" s="131"/>
      <c r="AH25" s="131"/>
      <c r="AI25" s="132" t="s">
        <v>471</v>
      </c>
      <c r="AJ25" s="132"/>
      <c r="AK25" s="132"/>
      <c r="AL25" s="132"/>
      <c r="AM25" s="132"/>
      <c r="AN25" s="132"/>
      <c r="AO25" s="132"/>
      <c r="AP25" s="132"/>
      <c r="AQ25" s="132"/>
      <c r="AR25" s="132"/>
      <c r="AS25" s="132"/>
      <c r="AT25" s="132"/>
      <c r="AU25" s="132"/>
      <c r="AV25" s="132"/>
      <c r="AW25" s="132"/>
      <c r="AX25" s="132"/>
      <c r="AY25" s="132"/>
      <c r="AZ25" s="132"/>
      <c r="BA25" s="132"/>
      <c r="BB25" s="132"/>
      <c r="BC25" s="132"/>
      <c r="BD25" s="133">
        <f>BD26</f>
        <v>51387900</v>
      </c>
      <c r="BE25" s="133"/>
      <c r="BF25" s="133"/>
      <c r="BG25" s="133"/>
      <c r="BH25" s="133"/>
      <c r="BI25" s="133"/>
      <c r="BJ25" s="133"/>
      <c r="BK25" s="133"/>
      <c r="BL25" s="133"/>
      <c r="BM25" s="133"/>
      <c r="BN25" s="133"/>
      <c r="BO25" s="133"/>
      <c r="BP25" s="133"/>
      <c r="BQ25" s="133"/>
      <c r="BR25" s="133"/>
      <c r="BS25" s="133"/>
      <c r="BT25" s="133"/>
      <c r="BU25" s="133"/>
      <c r="BV25" s="133"/>
      <c r="BW25" s="133"/>
      <c r="BX25" s="133"/>
      <c r="BY25" s="133"/>
      <c r="BZ25" s="133">
        <f>BZ26</f>
        <v>1239553.94</v>
      </c>
      <c r="CA25" s="133"/>
      <c r="CB25" s="133"/>
      <c r="CC25" s="133"/>
      <c r="CD25" s="133"/>
      <c r="CE25" s="133"/>
      <c r="CF25" s="133"/>
      <c r="CG25" s="133"/>
      <c r="CH25" s="133"/>
      <c r="CI25" s="133"/>
      <c r="CJ25" s="133"/>
      <c r="CK25" s="133"/>
      <c r="CL25" s="133"/>
      <c r="CM25" s="133"/>
      <c r="CN25" s="133"/>
      <c r="CO25" s="133"/>
      <c r="CP25" s="134" t="s">
        <v>456</v>
      </c>
      <c r="CQ25" s="134"/>
      <c r="CR25" s="134"/>
      <c r="CS25" s="134"/>
      <c r="CT25" s="134"/>
      <c r="CU25" s="134"/>
      <c r="CV25" s="134"/>
      <c r="CW25" s="134"/>
      <c r="CX25" s="134"/>
      <c r="CY25" s="134"/>
      <c r="CZ25" s="134"/>
      <c r="DA25" s="134"/>
      <c r="DB25" s="134"/>
      <c r="DC25" s="134"/>
      <c r="DD25" s="134"/>
      <c r="DE25" s="135"/>
    </row>
    <row r="26" spans="1:109" ht="31.5" customHeight="1">
      <c r="B26" s="122" t="s">
        <v>418</v>
      </c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3"/>
      <c r="AC26" s="124" t="s">
        <v>416</v>
      </c>
      <c r="AD26" s="125"/>
      <c r="AE26" s="125"/>
      <c r="AF26" s="125"/>
      <c r="AG26" s="125"/>
      <c r="AH26" s="125"/>
      <c r="AI26" s="126" t="s">
        <v>419</v>
      </c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  <c r="BB26" s="126"/>
      <c r="BC26" s="126"/>
      <c r="BD26" s="127">
        <v>51387900</v>
      </c>
      <c r="BE26" s="127"/>
      <c r="BF26" s="127"/>
      <c r="BG26" s="127"/>
      <c r="BH26" s="127"/>
      <c r="BI26" s="127"/>
      <c r="BJ26" s="127"/>
      <c r="BK26" s="127"/>
      <c r="BL26" s="127"/>
      <c r="BM26" s="127"/>
      <c r="BN26" s="127"/>
      <c r="BO26" s="127"/>
      <c r="BP26" s="127"/>
      <c r="BQ26" s="127"/>
      <c r="BR26" s="127"/>
      <c r="BS26" s="127"/>
      <c r="BT26" s="127"/>
      <c r="BU26" s="127"/>
      <c r="BV26" s="127"/>
      <c r="BW26" s="127"/>
      <c r="BX26" s="127"/>
      <c r="BY26" s="127"/>
      <c r="BZ26" s="127">
        <v>1239553.94</v>
      </c>
      <c r="CA26" s="127"/>
      <c r="CB26" s="127"/>
      <c r="CC26" s="127"/>
      <c r="CD26" s="127"/>
      <c r="CE26" s="127"/>
      <c r="CF26" s="127"/>
      <c r="CG26" s="127"/>
      <c r="CH26" s="127"/>
      <c r="CI26" s="127"/>
      <c r="CJ26" s="127"/>
      <c r="CK26" s="127"/>
      <c r="CL26" s="127"/>
      <c r="CM26" s="127"/>
      <c r="CN26" s="127"/>
      <c r="CO26" s="127"/>
      <c r="CP26" s="128" t="s">
        <v>456</v>
      </c>
      <c r="CQ26" s="128"/>
      <c r="CR26" s="128"/>
      <c r="CS26" s="128"/>
      <c r="CT26" s="128"/>
      <c r="CU26" s="128"/>
      <c r="CV26" s="128"/>
      <c r="CW26" s="128"/>
      <c r="CX26" s="128"/>
      <c r="CY26" s="128"/>
      <c r="CZ26" s="128"/>
      <c r="DA26" s="128"/>
      <c r="DB26" s="128"/>
      <c r="DC26" s="128"/>
      <c r="DD26" s="128"/>
      <c r="DE26" s="129"/>
    </row>
    <row r="27" spans="1:109" ht="37.5" customHeight="1">
      <c r="A27" s="83"/>
      <c r="B27" s="120" t="s">
        <v>472</v>
      </c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5"/>
      <c r="AK27" s="85"/>
      <c r="AL27" s="85"/>
      <c r="AM27" s="119" t="s">
        <v>473</v>
      </c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  <c r="BB27" s="119"/>
      <c r="BC27" s="119"/>
      <c r="BD27" s="119"/>
      <c r="BE27" s="119"/>
      <c r="BF27" s="119"/>
      <c r="BG27" s="119"/>
      <c r="BH27" s="119"/>
      <c r="BI27" s="119"/>
      <c r="BJ27" s="119"/>
      <c r="BK27" s="119"/>
      <c r="BL27" s="119"/>
      <c r="BM27" s="119"/>
      <c r="BN27" s="119"/>
      <c r="BO27" s="85"/>
      <c r="BP27" s="85"/>
      <c r="BQ27" s="85"/>
      <c r="BR27" s="85"/>
      <c r="BS27" s="85"/>
      <c r="BT27" s="85"/>
      <c r="BU27" s="85"/>
      <c r="BV27" s="85"/>
    </row>
    <row r="28" spans="1:109" s="83" customFormat="1" ht="37.5" customHeight="1"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117" t="s">
        <v>474</v>
      </c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85"/>
      <c r="AK28" s="85"/>
      <c r="AL28" s="85"/>
      <c r="AM28" s="117" t="s">
        <v>475</v>
      </c>
      <c r="AN28" s="117"/>
      <c r="AO28" s="117"/>
      <c r="AP28" s="117"/>
      <c r="AQ28" s="117"/>
      <c r="AR28" s="117"/>
      <c r="AS28" s="117"/>
      <c r="AT28" s="117"/>
      <c r="AU28" s="117"/>
      <c r="AV28" s="117"/>
      <c r="AW28" s="117"/>
      <c r="AX28" s="117"/>
      <c r="AY28" s="117"/>
      <c r="AZ28" s="117"/>
      <c r="BA28" s="117"/>
      <c r="BB28" s="117"/>
      <c r="BC28" s="117"/>
      <c r="BD28" s="117"/>
      <c r="BE28" s="117"/>
      <c r="BF28" s="117"/>
      <c r="BG28" s="117"/>
      <c r="BH28" s="117"/>
      <c r="BI28" s="117"/>
      <c r="BJ28" s="117"/>
      <c r="BK28" s="117"/>
      <c r="BL28" s="117"/>
      <c r="BM28" s="117"/>
      <c r="BN28" s="117"/>
      <c r="BO28" s="85"/>
      <c r="BP28" s="85"/>
      <c r="BQ28" s="85"/>
      <c r="BR28" s="85"/>
      <c r="BS28" s="85"/>
      <c r="BT28" s="85"/>
      <c r="BU28" s="85"/>
      <c r="BV28" s="85"/>
    </row>
    <row r="29" spans="1:109" s="83" customFormat="1" ht="37.5" customHeight="1">
      <c r="B29" s="121" t="s">
        <v>476</v>
      </c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85"/>
      <c r="BN29" s="85"/>
      <c r="BO29" s="85"/>
      <c r="BP29" s="85"/>
      <c r="BQ29" s="85"/>
      <c r="BR29" s="85"/>
      <c r="BS29" s="85"/>
      <c r="BT29" s="85"/>
      <c r="BU29" s="85"/>
      <c r="BV29" s="85"/>
    </row>
    <row r="30" spans="1:109" s="83" customFormat="1" ht="37.5" customHeight="1">
      <c r="B30" s="85" t="s">
        <v>477</v>
      </c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85"/>
      <c r="AT30" s="85"/>
      <c r="AU30" s="119" t="s">
        <v>478</v>
      </c>
      <c r="AV30" s="119"/>
      <c r="AW30" s="119"/>
      <c r="AX30" s="119"/>
      <c r="AY30" s="119"/>
      <c r="AZ30" s="119"/>
      <c r="BA30" s="119"/>
      <c r="BB30" s="119"/>
      <c r="BC30" s="119"/>
      <c r="BD30" s="119"/>
      <c r="BE30" s="119"/>
      <c r="BF30" s="119"/>
      <c r="BG30" s="119"/>
      <c r="BH30" s="119"/>
      <c r="BI30" s="119"/>
      <c r="BJ30" s="119"/>
      <c r="BK30" s="119"/>
      <c r="BL30" s="119"/>
      <c r="BM30" s="119"/>
      <c r="BN30" s="119"/>
      <c r="BO30" s="119"/>
      <c r="BP30" s="119"/>
      <c r="BQ30" s="119"/>
      <c r="BR30" s="119"/>
      <c r="BS30" s="119"/>
      <c r="BT30" s="119"/>
      <c r="BU30" s="119"/>
      <c r="BV30" s="119"/>
    </row>
    <row r="31" spans="1:109" s="83" customFormat="1" ht="37.5" customHeight="1">
      <c r="A31" s="86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117" t="s">
        <v>474</v>
      </c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/>
      <c r="AO31" s="117"/>
      <c r="AP31" s="117"/>
      <c r="AQ31" s="117"/>
      <c r="AR31" s="117"/>
      <c r="AS31" s="85"/>
      <c r="AT31" s="85"/>
      <c r="AU31" s="117" t="s">
        <v>475</v>
      </c>
      <c r="AV31" s="117"/>
      <c r="AW31" s="117"/>
      <c r="AX31" s="117"/>
      <c r="AY31" s="117"/>
      <c r="AZ31" s="117"/>
      <c r="BA31" s="117"/>
      <c r="BB31" s="117"/>
      <c r="BC31" s="117"/>
      <c r="BD31" s="117"/>
      <c r="BE31" s="117"/>
      <c r="BF31" s="117"/>
      <c r="BG31" s="117"/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  <c r="BR31" s="117"/>
      <c r="BS31" s="117"/>
      <c r="BT31" s="117"/>
      <c r="BU31" s="117"/>
      <c r="BV31" s="117"/>
    </row>
    <row r="32" spans="1:109" s="86" customFormat="1" ht="37.5" customHeight="1">
      <c r="A32" s="83"/>
      <c r="B32" s="85"/>
      <c r="C32" s="118" t="s">
        <v>479</v>
      </c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85"/>
      <c r="AO32" s="85"/>
      <c r="AP32" s="85"/>
      <c r="AQ32" s="119" t="s">
        <v>480</v>
      </c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  <c r="BB32" s="119"/>
      <c r="BC32" s="119"/>
      <c r="BD32" s="119"/>
      <c r="BE32" s="119"/>
      <c r="BF32" s="119"/>
      <c r="BG32" s="119"/>
      <c r="BH32" s="119"/>
      <c r="BI32" s="119"/>
      <c r="BJ32" s="119"/>
      <c r="BK32" s="119"/>
      <c r="BL32" s="119"/>
      <c r="BM32" s="119"/>
      <c r="BN32" s="119"/>
      <c r="BO32" s="119"/>
      <c r="BP32" s="119"/>
      <c r="BQ32" s="119"/>
      <c r="BR32" s="119"/>
      <c r="BS32" s="85"/>
      <c r="BT32" s="85"/>
      <c r="BU32" s="85"/>
      <c r="BV32" s="85"/>
    </row>
    <row r="33" spans="1:74" s="83" customFormat="1" ht="37.5" customHeight="1">
      <c r="A33" s="86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117" t="s">
        <v>474</v>
      </c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85"/>
      <c r="AO33" s="85"/>
      <c r="AP33" s="85"/>
      <c r="AQ33" s="117" t="s">
        <v>475</v>
      </c>
      <c r="AR33" s="117"/>
      <c r="AS33" s="117"/>
      <c r="AT33" s="117"/>
      <c r="AU33" s="117"/>
      <c r="AV33" s="117"/>
      <c r="AW33" s="117"/>
      <c r="AX33" s="117"/>
      <c r="AY33" s="117"/>
      <c r="AZ33" s="117"/>
      <c r="BA33" s="117"/>
      <c r="BB33" s="117"/>
      <c r="BC33" s="117"/>
      <c r="BD33" s="117"/>
      <c r="BE33" s="117"/>
      <c r="BF33" s="117"/>
      <c r="BG33" s="117"/>
      <c r="BH33" s="117"/>
      <c r="BI33" s="117"/>
      <c r="BJ33" s="117"/>
      <c r="BK33" s="117"/>
      <c r="BL33" s="117"/>
      <c r="BM33" s="117"/>
      <c r="BN33" s="117"/>
      <c r="BO33" s="117"/>
      <c r="BP33" s="117"/>
      <c r="BQ33" s="117"/>
      <c r="BR33" s="117"/>
      <c r="BS33" s="85"/>
      <c r="BT33" s="85"/>
      <c r="BU33" s="85"/>
      <c r="BV33" s="85"/>
    </row>
    <row r="34" spans="1:74" s="86" customFormat="1" ht="37.5" customHeight="1">
      <c r="A34" s="83"/>
      <c r="B34" s="113"/>
      <c r="C34" s="113"/>
      <c r="D34" s="114" t="s">
        <v>485</v>
      </c>
      <c r="E34" s="114"/>
      <c r="F34" s="114"/>
      <c r="G34" s="114"/>
      <c r="H34" s="115" t="s">
        <v>481</v>
      </c>
      <c r="I34" s="115"/>
      <c r="J34" s="114" t="s">
        <v>484</v>
      </c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5">
        <v>20</v>
      </c>
      <c r="AC34" s="115"/>
      <c r="AD34" s="115"/>
      <c r="AE34" s="115"/>
      <c r="AF34" s="116" t="s">
        <v>482</v>
      </c>
      <c r="AG34" s="116"/>
      <c r="AH34" s="116"/>
      <c r="AI34" s="116"/>
      <c r="AJ34" s="85" t="s">
        <v>483</v>
      </c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  <c r="BM34" s="85"/>
      <c r="BN34" s="85"/>
      <c r="BO34" s="85"/>
      <c r="BP34" s="85"/>
      <c r="BQ34" s="85"/>
      <c r="BR34" s="85"/>
      <c r="BS34" s="85"/>
      <c r="BT34" s="85"/>
      <c r="BU34" s="85"/>
      <c r="BV34" s="85"/>
    </row>
    <row r="35" spans="1:74" s="83" customFormat="1" ht="37.5" customHeight="1"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  <c r="BM35" s="87"/>
      <c r="BN35" s="87"/>
      <c r="BO35" s="87"/>
      <c r="BP35" s="87"/>
      <c r="BQ35" s="87"/>
      <c r="BR35" s="87"/>
      <c r="BS35" s="87"/>
      <c r="BT35" s="87"/>
      <c r="BU35" s="87"/>
      <c r="BV35" s="87"/>
    </row>
    <row r="36" spans="1:74" ht="37.5" customHeight="1"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8"/>
      <c r="BM36" s="88"/>
      <c r="BN36" s="88"/>
      <c r="BO36" s="88"/>
      <c r="BP36" s="88"/>
      <c r="BQ36" s="88"/>
      <c r="BR36" s="88"/>
      <c r="BS36" s="88"/>
      <c r="BT36" s="88"/>
      <c r="BU36" s="88"/>
      <c r="BV36" s="88"/>
    </row>
  </sheetData>
  <mergeCells count="154">
    <mergeCell ref="B2:DE2"/>
    <mergeCell ref="B3:AB3"/>
    <mergeCell ref="AC3:AH3"/>
    <mergeCell ref="AI3:BC3"/>
    <mergeCell ref="BD3:BY3"/>
    <mergeCell ref="BZ3:CO3"/>
    <mergeCell ref="CP3:DE3"/>
    <mergeCell ref="B5:AB5"/>
    <mergeCell ref="AC5:AH5"/>
    <mergeCell ref="AI5:BC5"/>
    <mergeCell ref="BD5:BY5"/>
    <mergeCell ref="BZ5:CO5"/>
    <mergeCell ref="CP5:DE5"/>
    <mergeCell ref="B4:AB4"/>
    <mergeCell ref="AC4:AH4"/>
    <mergeCell ref="AI4:BC4"/>
    <mergeCell ref="BD4:BY4"/>
    <mergeCell ref="BZ4:CO4"/>
    <mergeCell ref="CP4:DE4"/>
    <mergeCell ref="B8:AB8"/>
    <mergeCell ref="AC8:AH8"/>
    <mergeCell ref="AI8:BC8"/>
    <mergeCell ref="BD8:BY8"/>
    <mergeCell ref="BZ8:CO8"/>
    <mergeCell ref="CP8:DE8"/>
    <mergeCell ref="B6:AB6"/>
    <mergeCell ref="AC6:AH7"/>
    <mergeCell ref="AI6:BC7"/>
    <mergeCell ref="BD6:BY7"/>
    <mergeCell ref="BZ6:CO7"/>
    <mergeCell ref="CP6:DE7"/>
    <mergeCell ref="B7:AB7"/>
    <mergeCell ref="B10:AB10"/>
    <mergeCell ref="AC10:AH10"/>
    <mergeCell ref="AI10:BC10"/>
    <mergeCell ref="BD10:BY10"/>
    <mergeCell ref="BZ10:CO10"/>
    <mergeCell ref="CP10:DE10"/>
    <mergeCell ref="B9:AB9"/>
    <mergeCell ref="AC9:AH9"/>
    <mergeCell ref="AI9:BC9"/>
    <mergeCell ref="BD9:BY9"/>
    <mergeCell ref="BZ9:CO9"/>
    <mergeCell ref="CP9:DE9"/>
    <mergeCell ref="B12:AB12"/>
    <mergeCell ref="AC12:AH12"/>
    <mergeCell ref="AI12:BC12"/>
    <mergeCell ref="BD12:BY12"/>
    <mergeCell ref="BZ12:CO12"/>
    <mergeCell ref="CP12:DE12"/>
    <mergeCell ref="B11:AB11"/>
    <mergeCell ref="AC11:AH11"/>
    <mergeCell ref="AI11:BC11"/>
    <mergeCell ref="BD11:BY11"/>
    <mergeCell ref="BZ11:CO11"/>
    <mergeCell ref="CP11:DE11"/>
    <mergeCell ref="B14:AB14"/>
    <mergeCell ref="AC14:AH14"/>
    <mergeCell ref="AI14:BC14"/>
    <mergeCell ref="BD14:BY14"/>
    <mergeCell ref="BZ14:CO14"/>
    <mergeCell ref="CP14:DE14"/>
    <mergeCell ref="B13:AB13"/>
    <mergeCell ref="AC13:AH13"/>
    <mergeCell ref="AI13:BC13"/>
    <mergeCell ref="BD13:BY13"/>
    <mergeCell ref="BZ13:CO13"/>
    <mergeCell ref="CP13:DE13"/>
    <mergeCell ref="B17:AB17"/>
    <mergeCell ref="AC17:AH17"/>
    <mergeCell ref="AI17:BC17"/>
    <mergeCell ref="BD17:BY17"/>
    <mergeCell ref="BZ17:CO17"/>
    <mergeCell ref="CP17:DE17"/>
    <mergeCell ref="B15:AB15"/>
    <mergeCell ref="AC15:AH16"/>
    <mergeCell ref="AI15:BC16"/>
    <mergeCell ref="BD15:BY16"/>
    <mergeCell ref="BZ15:CO16"/>
    <mergeCell ref="CP15:DE16"/>
    <mergeCell ref="B16:AB16"/>
    <mergeCell ref="B19:AB19"/>
    <mergeCell ref="AC19:AH19"/>
    <mergeCell ref="AI19:BC19"/>
    <mergeCell ref="BD19:BY19"/>
    <mergeCell ref="BZ19:CO19"/>
    <mergeCell ref="CP19:DE19"/>
    <mergeCell ref="B18:AB18"/>
    <mergeCell ref="AC18:AH18"/>
    <mergeCell ref="AI18:BC18"/>
    <mergeCell ref="BD18:BY18"/>
    <mergeCell ref="BZ18:CO18"/>
    <mergeCell ref="CP18:DE18"/>
    <mergeCell ref="B21:AB21"/>
    <mergeCell ref="AC21:AH21"/>
    <mergeCell ref="AI21:BC21"/>
    <mergeCell ref="BD21:BY21"/>
    <mergeCell ref="BZ21:CO21"/>
    <mergeCell ref="CP21:DE21"/>
    <mergeCell ref="B20:AB20"/>
    <mergeCell ref="AC20:AH20"/>
    <mergeCell ref="AI20:BC20"/>
    <mergeCell ref="BD20:BY20"/>
    <mergeCell ref="BZ20:CO20"/>
    <mergeCell ref="CP20:DE20"/>
    <mergeCell ref="B23:AB23"/>
    <mergeCell ref="AC23:AH23"/>
    <mergeCell ref="AI23:BC23"/>
    <mergeCell ref="BD23:BY23"/>
    <mergeCell ref="BZ23:CO23"/>
    <mergeCell ref="CP23:DE23"/>
    <mergeCell ref="B22:AB22"/>
    <mergeCell ref="AC22:AH22"/>
    <mergeCell ref="AI22:BC22"/>
    <mergeCell ref="BD22:BY22"/>
    <mergeCell ref="BZ22:CO22"/>
    <mergeCell ref="CP22:DE22"/>
    <mergeCell ref="BZ26:CO26"/>
    <mergeCell ref="CP26:DE26"/>
    <mergeCell ref="B25:AB25"/>
    <mergeCell ref="AC25:AH25"/>
    <mergeCell ref="AI25:BC25"/>
    <mergeCell ref="BD25:BY25"/>
    <mergeCell ref="BZ25:CO25"/>
    <mergeCell ref="CP25:DE25"/>
    <mergeCell ref="B24:AB24"/>
    <mergeCell ref="AC24:AH24"/>
    <mergeCell ref="AI24:BC24"/>
    <mergeCell ref="BD24:BY24"/>
    <mergeCell ref="BZ24:CO24"/>
    <mergeCell ref="CP24:DE24"/>
    <mergeCell ref="B27:T27"/>
    <mergeCell ref="AM27:BN27"/>
    <mergeCell ref="P28:AI28"/>
    <mergeCell ref="AM28:BN28"/>
    <mergeCell ref="B29:AE29"/>
    <mergeCell ref="Y30:AR30"/>
    <mergeCell ref="AU30:BV30"/>
    <mergeCell ref="B26:AB26"/>
    <mergeCell ref="AC26:AH26"/>
    <mergeCell ref="AI26:BC26"/>
    <mergeCell ref="BD26:BY26"/>
    <mergeCell ref="B34:C34"/>
    <mergeCell ref="D34:G34"/>
    <mergeCell ref="H34:I34"/>
    <mergeCell ref="J34:AA34"/>
    <mergeCell ref="AB34:AE34"/>
    <mergeCell ref="AF34:AI34"/>
    <mergeCell ref="Y31:AR31"/>
    <mergeCell ref="AU31:BV31"/>
    <mergeCell ref="C32:AM32"/>
    <mergeCell ref="AQ32:BR32"/>
    <mergeCell ref="T33:AM33"/>
    <mergeCell ref="AQ33:BR33"/>
  </mergeCells>
  <conditionalFormatting sqref="F19:F21 E17:F17 E19">
    <cfRule type="cellIs" priority="7" stopIfTrue="1" operator="equal">
      <formula>0</formula>
    </cfRule>
  </conditionalFormatting>
  <conditionalFormatting sqref="E32:F32">
    <cfRule type="cellIs" priority="6" stopIfTrue="1" operator="equal">
      <formula>0</formula>
    </cfRule>
  </conditionalFormatting>
  <conditionalFormatting sqref="E34:F34">
    <cfRule type="cellIs" priority="5" stopIfTrue="1" operator="equal">
      <formula>0</formula>
    </cfRule>
  </conditionalFormatting>
  <conditionalFormatting sqref="E105:F105">
    <cfRule type="cellIs" priority="4" stopIfTrue="1" operator="equal">
      <formula>0</formula>
    </cfRule>
  </conditionalFormatting>
  <conditionalFormatting sqref="E105:F105 F19:G21 E17:G17 E19 F96:G96">
    <cfRule type="cellIs" priority="3" stopIfTrue="1" operator="equal">
      <formula>0</formula>
    </cfRule>
  </conditionalFormatting>
  <conditionalFormatting sqref="F32:G32">
    <cfRule type="cellIs" priority="2" stopIfTrue="1" operator="equal">
      <formula>0</formula>
    </cfRule>
  </conditionalFormatting>
  <conditionalFormatting sqref="F34:G34">
    <cfRule type="cellIs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20</vt:i4>
      </vt:variant>
    </vt:vector>
  </HeadingPairs>
  <TitlesOfParts>
    <vt:vector size="24" baseType="lpstr">
      <vt:lpstr>Доходы</vt:lpstr>
      <vt:lpstr>Расходы</vt:lpstr>
      <vt:lpstr>_params</vt:lpstr>
      <vt:lpstr>Лист1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Расходы!RBEGIN_1</vt:lpstr>
      <vt:lpstr>Доходы!REG_DATE</vt:lpstr>
      <vt:lpstr>Доходы!REND_1</vt:lpstr>
      <vt:lpstr>Расходы!REND_1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dc:description>POI HSSF rep:2.55.0.132</dc:description>
  <cp:lastModifiedBy>GlavBuh</cp:lastModifiedBy>
  <dcterms:created xsi:type="dcterms:W3CDTF">2023-04-25T10:42:09Z</dcterms:created>
  <dcterms:modified xsi:type="dcterms:W3CDTF">2023-04-25T12:14:01Z</dcterms:modified>
</cp:coreProperties>
</file>