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доходы" sheetId="1" r:id="rId1"/>
    <sheet name="Лист2 расходы" sheetId="2" r:id="rId2"/>
    <sheet name="Лист 3источники" sheetId="3" r:id="rId3"/>
  </sheets>
  <definedNames/>
  <calcPr fullCalcOnLoad="1"/>
</workbook>
</file>

<file path=xl/sharedStrings.xml><?xml version="1.0" encoding="utf-8"?>
<sst xmlns="http://schemas.openxmlformats.org/spreadsheetml/2006/main" count="618" uniqueCount="437">
  <si>
    <t>Форма 0503117 с.2</t>
  </si>
  <si>
    <t>Наименование показателя</t>
  </si>
  <si>
    <t>Код стро-ки</t>
  </si>
  <si>
    <t>Код расхода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</si>
  <si>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</si>
  <si>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</si>
  <si>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</si>
  <si>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Рacходы бюджета - всего</t>
  </si>
  <si>
    <t>х</t>
  </si>
  <si>
    <t>Администрация Ковалевского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</si>
  <si>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</si>
  <si>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</si>
  <si>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</si>
  <si>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</si>
  <si>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</si>
  <si>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</si>
  <si>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</si>
  <si>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</si>
  <si>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</si>
  <si>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</si>
  <si>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</si>
  <si>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</si>
  <si>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</si>
  <si>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</si>
  <si>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</si>
  <si>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</si>
  <si>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</si>
  <si>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</si>
  <si>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</si>
  <si>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</si>
  <si>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</si>
  <si>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</si>
  <si>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</si>
  <si>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</si>
  <si>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</si>
  <si>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</si>
  <si>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Оплата работ, услуг</t>
  </si>
  <si>
    <t>Прочие работы, услуги</t>
  </si>
  <si>
    <t>Межбюджетные трансферты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</si>
  <si>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</si>
  <si>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</si>
  <si>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</si>
  <si>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</si>
  <si>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</si>
  <si>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</si>
  <si>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</si>
  <si>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</si>
  <si>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</si>
  <si>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</si>
  <si>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</si>
  <si>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</si>
  <si>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</si>
  <si>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</si>
  <si>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</si>
  <si>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</si>
  <si>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</si>
  <si>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</si>
  <si>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</si>
  <si>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</si>
  <si>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Целевые программы муниципальных образований</t>
  </si>
  <si>
    <t>951 1100 0000000 000 000</t>
  </si>
  <si>
    <t>Иные межбюджетные трансферты</t>
  </si>
  <si>
    <t>Перечисления другим бюджетам бюджетной системы Российской Федерации</t>
  </si>
  <si>
    <t>ОТЧЕТ ОБ ИСПОЛНЕНИИ БЮДЖЕТА</t>
  </si>
  <si>
    <t>КОДЫ</t>
  </si>
  <si>
    <t>Форма по ОКУД</t>
  </si>
  <si>
    <t>0503117</t>
  </si>
  <si>
    <t xml:space="preserve">на 1 </t>
  </si>
  <si>
    <t xml:space="preserve"> г.</t>
  </si>
  <si>
    <t>Дата</t>
  </si>
  <si>
    <t>Наименование</t>
  </si>
  <si>
    <t>по ОКПО</t>
  </si>
  <si>
    <t>04229076</t>
  </si>
  <si>
    <t>финансового органа</t>
  </si>
  <si>
    <t>Глава по БК</t>
  </si>
  <si>
    <t>951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</si>
  <si>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</si>
  <si>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</si>
  <si>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</si>
  <si>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</si>
  <si>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</si>
  <si>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</si>
  <si>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Код дохода
по бюджетной классификации</t>
  </si>
  <si>
    <t>Утвержденные бюджетные 
назначения</t>
  </si>
  <si>
    <t>010</t>
  </si>
  <si>
    <t>НАЛОГОВЫЕ И НЕНАЛОГОВЫЕ ДОХОДЫ</t>
  </si>
  <si>
    <t>НАЛОГИ НА ПРИБЫЛЬ.ДОХОДЫ</t>
  </si>
  <si>
    <t xml:space="preserve"> Налог на доходы физических лиц</t>
  </si>
  <si>
    <t>НАЛОГИ НА СОВОКУПНЫЙ ДОХОД</t>
  </si>
  <si>
    <t xml:space="preserve"> 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</si>
  <si>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</si>
  <si>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</si>
  <si>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</si>
  <si>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</si>
  <si>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 xml:space="preserve"> БЕЗВОЗМЕЗДНЫЕ ПОСТУПЛЕНИЯ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</si>
  <si>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</si>
  <si>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</si>
  <si>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</si>
  <si>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</si>
  <si>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 xml:space="preserve">Иные межбюджетные трансферты
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</si>
  <si>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</si>
  <si>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</si>
  <si>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</si>
  <si>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всего, в том числе</t>
  </si>
  <si>
    <t>500</t>
  </si>
  <si>
    <t>Х</t>
  </si>
  <si>
    <t>710</t>
  </si>
  <si>
    <t>720</t>
  </si>
  <si>
    <t>(подпись)</t>
  </si>
  <si>
    <t>(расшифровка подписи)</t>
  </si>
  <si>
    <t>Главный бухгалтер</t>
  </si>
  <si>
    <t>"</t>
  </si>
  <si>
    <t>Безвозмездные перечисления бюджетам</t>
  </si>
  <si>
    <t>Защита населения и территории от чрезвычайных ситуаций природного и техногенного характера. гражданская оборона</t>
  </si>
  <si>
    <t>951 0309 5210000 000 000</t>
  </si>
  <si>
    <t>951 0309 5210600 000 000</t>
  </si>
  <si>
    <t>Работы,услуги по содержанию имущества</t>
  </si>
  <si>
    <t>Физическая культура и спорт</t>
  </si>
  <si>
    <t>Результат исполнения бюджета (дефицит / профицит )</t>
  </si>
  <si>
    <t>951 0104 5210000 000 000</t>
  </si>
  <si>
    <t>951 0104 5210200 000 000</t>
  </si>
  <si>
    <t>951 0104 5210215 000 000</t>
  </si>
  <si>
    <t>951 0104 5210600 000 000</t>
  </si>
  <si>
    <t>951 0503 7950000 000 000</t>
  </si>
  <si>
    <t>951 0503 7951200 000 000</t>
  </si>
  <si>
    <t>951 0801 7951100 000 000</t>
  </si>
  <si>
    <t>951 1101 7950000 000 000</t>
  </si>
  <si>
    <t>951 1101 7950900 000 000</t>
  </si>
  <si>
    <t>источники внешнего финансирования бюджета из них</t>
  </si>
  <si>
    <t>увеличение прочих  остатков средств бюджетов</t>
  </si>
  <si>
    <t>увеличение прочих остатков  денежных средств бюджетов</t>
  </si>
  <si>
    <t>увеличение прочих остатков  денежных средств бюджетов поселений</t>
  </si>
  <si>
    <t>уменьшение остатков средств бюджетов</t>
  </si>
  <si>
    <t>уменьшение прочих  остатков средств бюджетов</t>
  </si>
  <si>
    <t>уменьшение  почих остатков  денежных средств бюджетов</t>
  </si>
  <si>
    <t>уменьшение прочих остатков 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</si>
  <si>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</si>
  <si>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</si>
  <si>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</si>
  <si>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</si>
  <si>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</si>
  <si>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951 01 05 02 01 00 0000 610</t>
  </si>
  <si>
    <t>951 01 05 02 00 00 0000 610</t>
  </si>
  <si>
    <t>951 01 05 02 01 10 0000 610</t>
  </si>
  <si>
    <t>620</t>
  </si>
  <si>
    <t>увеличение остатков средств бюджетов</t>
  </si>
  <si>
    <t>951 0309 7950000 000 000</t>
  </si>
  <si>
    <t>951 0309 7951500 000 000</t>
  </si>
  <si>
    <t>951 0801 7950000 000 000</t>
  </si>
  <si>
    <t>ДОХОДЫ ОТ ПРОДАЖИ МАТЕРИАЛЬНЫХ И НЕМАТЕРИАЛЬНЫХ АКТИВОВ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</si>
  <si>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</si>
  <si>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Доходы от продажи  земельных участков. Государственная собственность на которые не разграничена</t>
  </si>
  <si>
    <t>Государственная пошлина</t>
  </si>
  <si>
    <t>Безвозмездные перечисления организациям,за исключением государственных и муниципальных организаций</t>
  </si>
  <si>
    <t>951 0502 5210000 000 000</t>
  </si>
  <si>
    <t>951 0502 5210100 000 000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</si>
  <si>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</si>
  <si>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2. Расходы бюджета</t>
  </si>
  <si>
    <t>000 1 00 00000 00 0000 000</t>
  </si>
  <si>
    <t>000 1 01 02000 01 0000 110</t>
  </si>
  <si>
    <t xml:space="preserve"> 000 1 05 00000 00 0000 000</t>
  </si>
  <si>
    <t>000 1 05 01011 01 0000 110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</si>
  <si>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</si>
  <si>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</si>
  <si>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</si>
  <si>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</si>
  <si>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</si>
  <si>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</si>
  <si>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000 1 06 06020 00 0000 110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</si>
  <si>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</si>
  <si>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</si>
  <si>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</si>
  <si>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</si>
  <si>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</si>
  <si>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000 1 14 06010 00 0000 430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</si>
  <si>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</si>
  <si>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</si>
  <si>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</si>
  <si>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</si>
  <si>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</si>
  <si>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</si>
  <si>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</si>
  <si>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</si>
  <si>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</si>
  <si>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</si>
  <si>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</si>
  <si>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</si>
  <si>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</si>
  <si>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</si>
  <si>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</si>
  <si>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</si>
  <si>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Н.С. Куприкова</t>
  </si>
  <si>
    <t>000 1 01 00000 00 0000 000</t>
  </si>
  <si>
    <t>000 105 01000 00 0000 110</t>
  </si>
  <si>
    <t>000 1 05 01010 00 0000 110</t>
  </si>
  <si>
    <t>000 1 05 03000 00 0000 110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</si>
  <si>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</si>
  <si>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000 1 06 06023 10 0000 110</t>
  </si>
  <si>
    <t>000 1 06 06013 10 0000 110</t>
  </si>
  <si>
    <t>в том числе</t>
  </si>
  <si>
    <t>Наименование публично-правового образования       Муниципальное образование Ковалевского сельского поселения</t>
  </si>
  <si>
    <t xml:space="preserve">Доходы  бюджета     </t>
  </si>
  <si>
    <t>Культура, кинематография</t>
  </si>
  <si>
    <t>Руководитель</t>
  </si>
  <si>
    <t>Руководитель финансово-</t>
  </si>
  <si>
    <t>экономической службы</t>
  </si>
  <si>
    <t>Ю.Г. Морозова</t>
  </si>
  <si>
    <t>12</t>
  </si>
  <si>
    <t>Начисления на выплату по оплате труда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</si>
  <si>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</si>
  <si>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</si>
  <si>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</si>
  <si>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</si>
  <si>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Налог, взимаемый с налогоплательщиков, выбравших в качестве объекта налогообложения доходы
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</si>
  <si>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</si>
  <si>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</si>
  <si>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</si>
  <si>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</si>
  <si>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</si>
  <si>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</si>
  <si>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</si>
  <si>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</si>
  <si>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</si>
  <si>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</si>
  <si>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уровня бюджетной обеспеченности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</si>
  <si>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</si>
  <si>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</si>
  <si>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</si>
  <si>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Российсской Федерации</t>
  </si>
  <si>
    <t>Прочие межбюджетные транферты, передаваемые бюджетам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</si>
  <si>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</si>
  <si>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</si>
  <si>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</si>
  <si>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</si>
  <si>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</si>
  <si>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Фонд оплаты труда и страховые взносы</t>
  </si>
  <si>
    <t>951 0104 0020400 121 000</t>
  </si>
  <si>
    <t>951 0104 0020400 121 210</t>
  </si>
  <si>
    <t>951 0104 0020400 122 212</t>
  </si>
  <si>
    <t>951 0104 0020400 121 211</t>
  </si>
  <si>
    <t>951 0104 0020400 121 213</t>
  </si>
  <si>
    <t>Иные выплаты персоналу, за исключением фонда оплаты труда</t>
  </si>
  <si>
    <t>951 0104 0020400 122 000</t>
  </si>
  <si>
    <t>951 0104 0020400 122 210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</si>
  <si>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</si>
  <si>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</si>
  <si>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</si>
  <si>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951 0104 0020400 242 221</t>
  </si>
  <si>
    <t>951 0104 0020400 242 226</t>
  </si>
  <si>
    <t>Прочая закупка товаров, работ и услуг для государственных (муниципальных) нужд</t>
  </si>
  <si>
    <t>951 0104 0020400 244 226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</si>
  <si>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</si>
  <si>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</si>
  <si>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</si>
  <si>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</si>
  <si>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</si>
  <si>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</si>
  <si>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951 0102 0020300 121 213</t>
  </si>
  <si>
    <t>951 0102 0020300 122 200</t>
  </si>
  <si>
    <t>951 0102 0020300 122 000</t>
  </si>
  <si>
    <t>951 0104 0020400 244 000</t>
  </si>
  <si>
    <t>951 0104 0020400 851 290</t>
  </si>
  <si>
    <t>951 0104 0020400 851 000</t>
  </si>
  <si>
    <t>Уплата прочих налогов, сборов и иных платежей</t>
  </si>
  <si>
    <t>951 0104 0020400 852 000</t>
  </si>
  <si>
    <t>951 0104 0020400 852 290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</si>
  <si>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</si>
  <si>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</si>
  <si>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</si>
  <si>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</si>
  <si>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</si>
  <si>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</si>
  <si>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951 0104 5210600 540 000</t>
  </si>
  <si>
    <t>951 0104 5210600 540 200</t>
  </si>
  <si>
    <t>951 0104 5210600 540 250</t>
  </si>
  <si>
    <t>951 0104 5210600 5407 251</t>
  </si>
  <si>
    <t>Обеспечение проведения выборов и референдумов</t>
  </si>
  <si>
    <t>951 0107 0000000 000 000</t>
  </si>
  <si>
    <t>П.роведение выборов т референдумов</t>
  </si>
  <si>
    <t>951 0107 0200000 000 000</t>
  </si>
  <si>
    <t>Проведение выборов главы муниципального образования</t>
  </si>
  <si>
    <t>951 0107 0209000 000 000</t>
  </si>
  <si>
    <t>951 0107 0209000 880 000</t>
  </si>
  <si>
    <t>Специальные расходы (муниципальных) нужд</t>
  </si>
  <si>
    <t>951 0107 0209000 880 200</t>
  </si>
  <si>
    <t>951 0107 0209000 880 290</t>
  </si>
  <si>
    <t>951 0107 0201000 000 000</t>
  </si>
  <si>
    <t xml:space="preserve">Специальные расходы </t>
  </si>
  <si>
    <t>951 0107 0201000 880 000</t>
  </si>
  <si>
    <t>951 0107 0201000 880 200</t>
  </si>
  <si>
    <t>951 0107 0201000 880 290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</si>
  <si>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</si>
  <si>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</si>
  <si>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</si>
  <si>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</si>
  <si>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</si>
  <si>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</si>
  <si>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</si>
  <si>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</si>
  <si>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</si>
  <si>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</si>
  <si>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</si>
  <si>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</si>
  <si>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</si>
  <si>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951 0309 7951500 244 000</t>
  </si>
  <si>
    <t>951 0309 7951500 244 300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</si>
  <si>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</si>
  <si>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Субсидии юридическим лицам (кров, работ, услуг.роме государственных (муниципальных) учреждений) и физическим лицам - производителям тов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</si>
  <si>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2011-2014 годы»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</si>
  <si>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</si>
  <si>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</si>
  <si>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</si>
  <si>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</si>
  <si>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</si>
  <si>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952 0503 7951200 244 226</t>
  </si>
  <si>
    <t>Подпрограмма "Прочие мероприятия по благоустройству поселения"</t>
  </si>
  <si>
    <t>Долгосрочная целевая программа «Сохранение и развитие культуры и искусства Ковалевского сельского поселни на 2011-2014 годы"</t>
  </si>
  <si>
    <t>Подпрограмма "Организация досуга и обеспечениежителей поселения услугами учреждения культуры"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</si>
  <si>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</si>
  <si>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</si>
  <si>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</si>
  <si>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Подпрограмма "Организация библиотечного обслуживания населения"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</si>
  <si>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</si>
  <si>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</si>
  <si>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</si>
  <si>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951 1101 7950900 244 000</t>
  </si>
  <si>
    <t>951 1101 7950900 244 290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</si>
  <si>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</si>
  <si>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</si>
  <si>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Национальная экономика</t>
  </si>
  <si>
    <t>951 0400 0000000 000 000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</si>
  <si>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</si>
  <si>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</si>
  <si>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</si>
  <si>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</si>
  <si>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 xml:space="preserve">951 0409 5220270 000 000 </t>
  </si>
  <si>
    <t>Закупка товаров, работ, услуг с целях капитального ремонта государственного (муиципального) имущества</t>
  </si>
  <si>
    <t>951 0409 5220270 244 000</t>
  </si>
  <si>
    <t>951 0409 5220270 244 200</t>
  </si>
  <si>
    <t>951 0409 5220270 244 220</t>
  </si>
  <si>
    <t>951 0409 5220270 244 225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</si>
  <si>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</si>
  <si>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</si>
  <si>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</si>
  <si>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</si>
  <si>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</si>
  <si>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</si>
  <si>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</si>
  <si>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</si>
  <si>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</si>
  <si>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Муниципальная долгосрочная целевая программа "Благоустройство территории Ковалевского сельского поселения на 2011 - 2014 годы"</t>
  </si>
  <si>
    <t>951 0503 7951302 000 000</t>
  </si>
  <si>
    <t>951 0503 7951302 244 000</t>
  </si>
  <si>
    <t>951 0503 7951302 244 200</t>
  </si>
  <si>
    <t>951 0503 7951302 244 220</t>
  </si>
  <si>
    <t>951 0503 7951302 244 225</t>
  </si>
  <si>
    <t>951 0801 7951102 611 241</t>
  </si>
  <si>
    <t>951 0801 7951102 611 240</t>
  </si>
  <si>
    <t>951 0801 7951102 611 000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</si>
  <si>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</si>
  <si>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</si>
  <si>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</si>
  <si>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</si>
  <si>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</si>
  <si>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Налог, взимаемый в связи с применением упрощенной системы налогообложения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</si>
  <si>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</si>
  <si>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</si>
  <si>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</si>
  <si>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</si>
  <si>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</si>
  <si>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Другие государственные вопросы</t>
  </si>
  <si>
    <t>951 0113 0000000 000 000</t>
  </si>
  <si>
    <t>951 0113 0700000 000 000</t>
  </si>
  <si>
    <t>951 0113 0700500 000 000</t>
  </si>
  <si>
    <t>951 0309 7951500 244 226</t>
  </si>
  <si>
    <t>2951 0309 7951500 244 200</t>
  </si>
  <si>
    <t>2951 0309 7951500 244 220</t>
  </si>
  <si>
    <t>Увеличение стоимости основных средств</t>
  </si>
  <si>
    <t>951 0309 7951500 244 310</t>
  </si>
  <si>
    <t>951 0503 7951302 244 300</t>
  </si>
  <si>
    <t>951 0503 7951302 244 310</t>
  </si>
  <si>
    <t>951 0102 0020300 122 213</t>
  </si>
  <si>
    <t>951 0409 7950130 244 225</t>
  </si>
  <si>
    <t>951 0409 7950130 244 220</t>
  </si>
  <si>
    <t xml:space="preserve">951 0409 7950130 000 000 </t>
  </si>
  <si>
    <t xml:space="preserve">951 0409 7950130 244 000 </t>
  </si>
  <si>
    <t>951 0409 7950130 244 200</t>
  </si>
  <si>
    <t>000 1 01 02010 01 0000 110</t>
  </si>
  <si>
    <t>000 1 11 05013 00 0000 120</t>
  </si>
  <si>
    <t>000 1 14 06013 10 0000 430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</si>
  <si>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</si>
  <si>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</si>
  <si>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</si>
  <si>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</si>
  <si>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</si>
  <si>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951 0104 0020400 242 225</t>
  </si>
  <si>
    <t>951 0102 0020300 122 210</t>
  </si>
  <si>
    <t>951 0104 0020400 122 213</t>
  </si>
  <si>
    <t>951 0104 0020400 242 300</t>
  </si>
  <si>
    <t>951 0104 0020400 242 340</t>
  </si>
  <si>
    <t>Иные бюджетные ассигнования</t>
  </si>
  <si>
    <t>951 0111 0700500 870 000</t>
  </si>
  <si>
    <t>951 0111 0700500 870 200</t>
  </si>
  <si>
    <t>951 0111 0700500 870 290</t>
  </si>
  <si>
    <t>951 0113 0700500 870 000</t>
  </si>
  <si>
    <t>951 0113 0700500 870 200</t>
  </si>
  <si>
    <t>951 0113 0700500 870 290</t>
  </si>
  <si>
    <t xml:space="preserve">Доррожное хозяйство </t>
  </si>
  <si>
    <t>951 0502 5210102 810 200</t>
  </si>
  <si>
    <t>951 0502 5210102 810 240</t>
  </si>
  <si>
    <t>951 0502 5210102 810 242</t>
  </si>
  <si>
    <t>Подпрограмма "Мероприятия в области коммунального хозяйства"</t>
  </si>
  <si>
    <t>951 0502 7951300 000 000</t>
  </si>
  <si>
    <t>951 0502 7951300 244 000</t>
  </si>
  <si>
    <t>951 0502 7951300 244 200</t>
  </si>
  <si>
    <t>951 0502 7951300 244 226</t>
  </si>
  <si>
    <t>951 0502 7951300 244 300</t>
  </si>
  <si>
    <t>951 0502 7951300 244 310</t>
  </si>
  <si>
    <t>Земельный налог (по обязательствам, возникшим до января 2006 года), мобилизуемый на территориях поселений</t>
  </si>
  <si>
    <t>000 1 09 04053 00 0000 110</t>
  </si>
  <si>
    <t>951 0104 0020400 244 221</t>
  </si>
  <si>
    <t>Областная долгосрочная целевая программа "Культура Дона (2010-2014 годы)</t>
  </si>
  <si>
    <t>951 0801 5220900 000 000</t>
  </si>
  <si>
    <t>951 0801 5220900 611 000</t>
  </si>
  <si>
    <t>951 0801 5220900 611 240</t>
  </si>
  <si>
    <t>951 0801 5220900 611 241</t>
  </si>
  <si>
    <t>Резервные фонды исполнительных органов субъектов РФ</t>
  </si>
  <si>
    <t>951 0801 0700400 000 000</t>
  </si>
  <si>
    <t>Субсидии бюджетным учреждениям на иные цели</t>
  </si>
  <si>
    <t>951 0801 0700400 612 000</t>
  </si>
  <si>
    <t>951 0801 0700400 612 240</t>
  </si>
  <si>
    <t>951 0801 0700400 612 241</t>
  </si>
  <si>
    <t>ноября</t>
  </si>
  <si>
    <t>01.11.2012</t>
  </si>
  <si>
    <t>951 0502 7951300 244 225</t>
  </si>
  <si>
    <t>П.А. Ковалев</t>
  </si>
  <si>
    <t>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</si>
</sst>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2" fontId="1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7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 wrapText="1"/>
    </xf>
    <xf numFmtId="49" fontId="3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4" fontId="3" fillId="22" borderId="10" xfId="0" applyNumberFormat="1" applyFont="1" applyFill="1" applyBorder="1" applyAlignment="1">
      <alignment horizontal="center"/>
    </xf>
    <xf numFmtId="4" fontId="4" fillId="22" borderId="10" xfId="0" applyNumberFormat="1" applyFont="1" applyFill="1" applyBorder="1" applyAlignment="1">
      <alignment horizontal="center"/>
    </xf>
    <xf numFmtId="4" fontId="3" fillId="22" borderId="21" xfId="0" applyNumberFormat="1" applyFont="1" applyFill="1" applyBorder="1" applyAlignment="1">
      <alignment horizontal="center"/>
    </xf>
    <xf numFmtId="4" fontId="3" fillId="22" borderId="28" xfId="0" applyNumberFormat="1" applyFont="1" applyFill="1" applyBorder="1" applyAlignment="1">
      <alignment horizontal="center"/>
    </xf>
    <xf numFmtId="43" fontId="10" fillId="22" borderId="31" xfId="58" applyFont="1" applyFill="1" applyBorder="1" applyAlignment="1">
      <alignment horizontal="center"/>
    </xf>
    <xf numFmtId="4" fontId="3" fillId="22" borderId="32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13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0" fontId="32" fillId="0" borderId="35" xfId="0" applyFont="1" applyFill="1" applyBorder="1" applyAlignment="1">
      <alignment wrapText="1"/>
    </xf>
    <xf numFmtId="0" fontId="32" fillId="0" borderId="36" xfId="0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4" fontId="4" fillId="22" borderId="39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wrapText="1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49" fontId="10" fillId="0" borderId="46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12" fillId="0" borderId="50" xfId="0" applyFont="1" applyBorder="1" applyAlignment="1">
      <alignment vertical="top" wrapText="1"/>
    </xf>
    <xf numFmtId="0" fontId="12" fillId="0" borderId="51" xfId="0" applyFont="1" applyBorder="1" applyAlignment="1">
      <alignment wrapText="1"/>
    </xf>
    <xf numFmtId="4" fontId="7" fillId="0" borderId="52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0" fontId="12" fillId="0" borderId="35" xfId="0" applyFont="1" applyBorder="1" applyAlignment="1">
      <alignment wrapText="1"/>
    </xf>
    <xf numFmtId="0" fontId="12" fillId="0" borderId="55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49" fontId="10" fillId="0" borderId="57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9" fontId="7" fillId="0" borderId="63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36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65" xfId="0" applyFont="1" applyBorder="1" applyAlignment="1">
      <alignment wrapText="1"/>
    </xf>
    <xf numFmtId="49" fontId="7" fillId="0" borderId="66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49" fontId="10" fillId="0" borderId="68" xfId="0" applyNumberFormat="1" applyFont="1" applyBorder="1" applyAlignment="1">
      <alignment horizontal="center"/>
    </xf>
    <xf numFmtId="0" fontId="12" fillId="0" borderId="69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49" fontId="7" fillId="0" borderId="70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0" fontId="12" fillId="0" borderId="50" xfId="0" applyFont="1" applyBorder="1" applyAlignment="1">
      <alignment horizontal="left" vertical="top" wrapText="1"/>
    </xf>
    <xf numFmtId="4" fontId="7" fillId="0" borderId="27" xfId="0" applyNumberFormat="1" applyFont="1" applyBorder="1" applyAlignment="1">
      <alignment horizontal="center"/>
    </xf>
    <xf numFmtId="0" fontId="12" fillId="0" borderId="50" xfId="0" applyFont="1" applyFill="1" applyBorder="1" applyAlignment="1">
      <alignment vertical="top" wrapText="1"/>
    </xf>
    <xf numFmtId="49" fontId="7" fillId="0" borderId="4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72" xfId="0" applyFont="1" applyBorder="1" applyAlignment="1">
      <alignment horizontal="left" vertical="center" wrapText="1"/>
    </xf>
    <xf numFmtId="49" fontId="10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4" fontId="7" fillId="0" borderId="73" xfId="0" applyNumberFormat="1" applyFont="1" applyBorder="1" applyAlignment="1">
      <alignment horizontal="center"/>
    </xf>
    <xf numFmtId="0" fontId="12" fillId="0" borderId="28" xfId="0" applyFont="1" applyBorder="1" applyAlignment="1">
      <alignment wrapText="1"/>
    </xf>
    <xf numFmtId="49" fontId="10" fillId="0" borderId="74" xfId="0" applyNumberFormat="1" applyFont="1" applyBorder="1" applyAlignment="1">
      <alignment horizontal="center"/>
    </xf>
    <xf numFmtId="49" fontId="7" fillId="0" borderId="75" xfId="0" applyNumberFormat="1" applyFont="1" applyBorder="1" applyAlignment="1">
      <alignment horizontal="center"/>
    </xf>
    <xf numFmtId="49" fontId="7" fillId="0" borderId="7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top"/>
    </xf>
    <xf numFmtId="49" fontId="10" fillId="0" borderId="76" xfId="0" applyNumberFormat="1" applyFont="1" applyBorder="1" applyAlignment="1">
      <alignment horizontal="center" vertical="center"/>
    </xf>
    <xf numFmtId="49" fontId="10" fillId="0" borderId="77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78" xfId="0" applyFont="1" applyBorder="1" applyAlignment="1">
      <alignment horizontal="center" vertical="center"/>
    </xf>
    <xf numFmtId="49" fontId="10" fillId="0" borderId="7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10" fillId="0" borderId="8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81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4" fillId="22" borderId="28" xfId="0" applyNumberFormat="1" applyFont="1" applyFill="1" applyBorder="1" applyAlignment="1">
      <alignment horizontal="center"/>
    </xf>
    <xf numFmtId="4" fontId="4" fillId="0" borderId="82" xfId="0" applyNumberFormat="1" applyFont="1" applyFill="1" applyBorder="1" applyAlignment="1">
      <alignment horizontal="center"/>
    </xf>
    <xf numFmtId="4" fontId="4" fillId="0" borderId="54" xfId="0" applyNumberFormat="1" applyFont="1" applyFill="1" applyBorder="1" applyAlignment="1">
      <alignment horizontal="center"/>
    </xf>
    <xf numFmtId="49" fontId="10" fillId="0" borderId="83" xfId="0" applyNumberFormat="1" applyFont="1" applyBorder="1" applyAlignment="1">
      <alignment horizontal="center"/>
    </xf>
    <xf numFmtId="49" fontId="10" fillId="0" borderId="84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0" fontId="10" fillId="0" borderId="85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10" fillId="0" borderId="43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49" xfId="0" applyFont="1" applyBorder="1" applyAlignment="1">
      <alignment horizontal="left" wrapText="1"/>
    </xf>
    <xf numFmtId="49" fontId="10" fillId="0" borderId="7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86" xfId="0" applyNumberFormat="1" applyFont="1" applyBorder="1" applyAlignment="1">
      <alignment horizontal="center"/>
    </xf>
    <xf numFmtId="49" fontId="10" fillId="0" borderId="87" xfId="0" applyNumberFormat="1" applyFont="1" applyBorder="1" applyAlignment="1">
      <alignment horizontal="center"/>
    </xf>
    <xf numFmtId="49" fontId="10" fillId="0" borderId="88" xfId="0" applyNumberFormat="1" applyFont="1" applyBorder="1" applyAlignment="1">
      <alignment horizontal="center"/>
    </xf>
    <xf numFmtId="49" fontId="10" fillId="0" borderId="89" xfId="0" applyNumberFormat="1" applyFont="1" applyBorder="1" applyAlignment="1">
      <alignment horizontal="center"/>
    </xf>
    <xf numFmtId="49" fontId="10" fillId="0" borderId="90" xfId="0" applyNumberFormat="1" applyFont="1" applyBorder="1" applyAlignment="1">
      <alignment horizontal="center"/>
    </xf>
    <xf numFmtId="49" fontId="10" fillId="0" borderId="91" xfId="0" applyNumberFormat="1" applyFont="1" applyBorder="1" applyAlignment="1">
      <alignment horizontal="center"/>
    </xf>
    <xf numFmtId="49" fontId="10" fillId="0" borderId="92" xfId="0" applyNumberFormat="1" applyFont="1" applyBorder="1" applyAlignment="1">
      <alignment horizontal="center"/>
    </xf>
    <xf numFmtId="49" fontId="10" fillId="0" borderId="75" xfId="0" applyNumberFormat="1" applyFont="1" applyBorder="1" applyAlignment="1">
      <alignment horizontal="center"/>
    </xf>
    <xf numFmtId="49" fontId="10" fillId="0" borderId="93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0" fillId="0" borderId="94" xfId="0" applyFont="1" applyBorder="1" applyAlignment="1">
      <alignment horizontal="left" wrapText="1"/>
    </xf>
    <xf numFmtId="0" fontId="10" fillId="0" borderId="95" xfId="0" applyFont="1" applyBorder="1" applyAlignment="1">
      <alignment horizontal="left" wrapText="1"/>
    </xf>
    <xf numFmtId="0" fontId="10" fillId="0" borderId="30" xfId="0" applyFont="1" applyBorder="1" applyAlignment="1">
      <alignment horizontal="center"/>
    </xf>
    <xf numFmtId="4" fontId="10" fillId="22" borderId="96" xfId="0" applyNumberFormat="1" applyFont="1" applyFill="1" applyBorder="1" applyAlignment="1">
      <alignment horizontal="center"/>
    </xf>
    <xf numFmtId="0" fontId="10" fillId="0" borderId="9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10" fillId="0" borderId="98" xfId="0" applyNumberFormat="1" applyFont="1" applyFill="1" applyBorder="1" applyAlignment="1">
      <alignment horizontal="center"/>
    </xf>
    <xf numFmtId="4" fontId="10" fillId="0" borderId="99" xfId="0" applyNumberFormat="1" applyFont="1" applyFill="1" applyBorder="1" applyAlignment="1">
      <alignment horizontal="center"/>
    </xf>
    <xf numFmtId="4" fontId="10" fillId="22" borderId="28" xfId="0" applyNumberFormat="1" applyFont="1" applyFill="1" applyBorder="1" applyAlignment="1">
      <alignment horizontal="center"/>
    </xf>
    <xf numFmtId="0" fontId="10" fillId="0" borderId="100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10" fillId="0" borderId="102" xfId="0" applyFont="1" applyBorder="1" applyAlignment="1">
      <alignment horizontal="center" vertical="top"/>
    </xf>
    <xf numFmtId="4" fontId="10" fillId="22" borderId="42" xfId="0" applyNumberFormat="1" applyFont="1" applyFill="1" applyBorder="1" applyAlignment="1">
      <alignment horizontal="center"/>
    </xf>
    <xf numFmtId="4" fontId="10" fillId="0" borderId="103" xfId="0" applyNumberFormat="1" applyFont="1" applyFill="1" applyBorder="1" applyAlignment="1">
      <alignment horizontal="center"/>
    </xf>
    <xf numFmtId="4" fontId="10" fillId="0" borderId="104" xfId="0" applyNumberFormat="1" applyFont="1" applyFill="1" applyBorder="1" applyAlignment="1">
      <alignment horizontal="center"/>
    </xf>
    <xf numFmtId="4" fontId="10" fillId="0" borderId="10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top" wrapText="1"/>
    </xf>
    <xf numFmtId="49" fontId="10" fillId="0" borderId="9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vertical="top"/>
    </xf>
    <xf numFmtId="0" fontId="10" fillId="0" borderId="106" xfId="0" applyFont="1" applyBorder="1" applyAlignment="1">
      <alignment vertical="center" wrapText="1"/>
    </xf>
    <xf numFmtId="0" fontId="10" fillId="0" borderId="107" xfId="0" applyFont="1" applyBorder="1" applyAlignment="1">
      <alignment vertical="center" wrapText="1"/>
    </xf>
    <xf numFmtId="49" fontId="10" fillId="0" borderId="108" xfId="0" applyNumberFormat="1" applyFont="1" applyBorder="1" applyAlignment="1">
      <alignment horizontal="center"/>
    </xf>
    <xf numFmtId="49" fontId="10" fillId="0" borderId="96" xfId="0" applyNumberFormat="1" applyFont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109" xfId="0" applyNumberFormat="1" applyFont="1" applyFill="1" applyBorder="1" applyAlignment="1">
      <alignment horizontal="center"/>
    </xf>
    <xf numFmtId="49" fontId="10" fillId="0" borderId="110" xfId="0" applyNumberFormat="1" applyFont="1" applyBorder="1" applyAlignment="1">
      <alignment horizontal="center"/>
    </xf>
    <xf numFmtId="49" fontId="10" fillId="0" borderId="111" xfId="0" applyNumberFormat="1" applyFont="1" applyBorder="1" applyAlignment="1">
      <alignment horizontal="center"/>
    </xf>
    <xf numFmtId="49" fontId="10" fillId="0" borderId="112" xfId="0" applyNumberFormat="1" applyFont="1" applyBorder="1" applyAlignment="1">
      <alignment horizontal="center"/>
    </xf>
    <xf numFmtId="49" fontId="10" fillId="0" borderId="11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 vertical="top"/>
    </xf>
    <xf numFmtId="0" fontId="10" fillId="0" borderId="0" xfId="0" applyFont="1" applyAlignment="1">
      <alignment/>
    </xf>
    <xf numFmtId="49" fontId="10" fillId="0" borderId="3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49" fontId="10" fillId="0" borderId="3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14" xfId="0" applyNumberFormat="1" applyFont="1" applyBorder="1" applyAlignment="1">
      <alignment horizontal="center"/>
    </xf>
    <xf numFmtId="4" fontId="7" fillId="0" borderId="115" xfId="0" applyNumberFormat="1" applyFont="1" applyBorder="1" applyAlignment="1">
      <alignment horizontal="center"/>
    </xf>
    <xf numFmtId="4" fontId="7" fillId="0" borderId="116" xfId="0" applyNumberFormat="1" applyFont="1" applyBorder="1" applyAlignment="1">
      <alignment horizontal="center"/>
    </xf>
    <xf numFmtId="4" fontId="7" fillId="0" borderId="117" xfId="0" applyNumberFormat="1" applyFont="1" applyBorder="1" applyAlignment="1">
      <alignment horizontal="center"/>
    </xf>
    <xf numFmtId="4" fontId="7" fillId="0" borderId="118" xfId="0" applyNumberFormat="1" applyFont="1" applyBorder="1" applyAlignment="1">
      <alignment horizontal="center"/>
    </xf>
    <xf numFmtId="4" fontId="7" fillId="0" borderId="86" xfId="0" applyNumberFormat="1" applyFont="1" applyBorder="1" applyAlignment="1">
      <alignment horizontal="center"/>
    </xf>
    <xf numFmtId="4" fontId="7" fillId="0" borderId="119" xfId="0" applyNumberFormat="1" applyFont="1" applyBorder="1" applyAlignment="1">
      <alignment horizontal="center"/>
    </xf>
    <xf numFmtId="4" fontId="7" fillId="0" borderId="120" xfId="0" applyNumberFormat="1" applyFont="1" applyBorder="1" applyAlignment="1">
      <alignment horizontal="center"/>
    </xf>
    <xf numFmtId="4" fontId="7" fillId="0" borderId="121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22" xfId="0" applyNumberFormat="1" applyFont="1" applyBorder="1" applyAlignment="1">
      <alignment horizontal="center"/>
    </xf>
    <xf numFmtId="4" fontId="7" fillId="0" borderId="123" xfId="0" applyNumberFormat="1" applyFont="1" applyBorder="1" applyAlignment="1">
      <alignment horizontal="center"/>
    </xf>
    <xf numFmtId="4" fontId="7" fillId="0" borderId="124" xfId="0" applyNumberFormat="1" applyFont="1" applyBorder="1" applyAlignment="1">
      <alignment horizontal="center"/>
    </xf>
    <xf numFmtId="4" fontId="7" fillId="0" borderId="125" xfId="0" applyNumberFormat="1" applyFont="1" applyBorder="1" applyAlignment="1">
      <alignment horizontal="center"/>
    </xf>
    <xf numFmtId="4" fontId="7" fillId="0" borderId="92" xfId="0" applyNumberFormat="1" applyFont="1" applyBorder="1" applyAlignment="1">
      <alignment horizontal="center"/>
    </xf>
    <xf numFmtId="4" fontId="7" fillId="0" borderId="9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1"/>
  <sheetViews>
    <sheetView zoomScale="120" zoomScaleNormal="120" zoomScalePageLayoutView="0" workbookViewId="0" topLeftCell="A46">
      <selection activeCell="BW59" sqref="BW59:CN59"/>
    </sheetView>
  </sheetViews>
  <sheetFormatPr defaultColWidth="0.875" defaultRowHeight="12.75"/>
  <cols>
    <col min="1" max="27" width="0.875" style="3" customWidth="1"/>
    <col min="28" max="28" width="14.375" style="3" customWidth="1"/>
    <col min="29" max="33" width="0.875" style="3" customWidth="1"/>
    <col min="34" max="34" width="4.375" style="3" customWidth="1"/>
    <col min="35" max="53" width="0.875" style="3" customWidth="1"/>
    <col min="54" max="54" width="9.25390625" style="3" customWidth="1"/>
    <col min="55" max="66" width="0.875" style="3" customWidth="1"/>
    <col min="67" max="67" width="1.25" style="3" customWidth="1"/>
    <col min="68" max="68" width="0.2421875" style="3" customWidth="1"/>
    <col min="69" max="69" width="0.875" style="3" hidden="1" customWidth="1"/>
    <col min="70" max="70" width="1.625" style="3" customWidth="1"/>
    <col min="71" max="71" width="0.12890625" style="3" customWidth="1"/>
    <col min="72" max="72" width="0.12890625" style="3" hidden="1" customWidth="1"/>
    <col min="73" max="73" width="0.875" style="3" hidden="1" customWidth="1"/>
    <col min="74" max="77" width="0.875" style="3" customWidth="1"/>
    <col min="78" max="78" width="0.37109375" style="3" customWidth="1"/>
    <col min="79" max="79" width="0.875" style="3" hidden="1" customWidth="1"/>
    <col min="80" max="90" width="0.875" style="3" customWidth="1"/>
    <col min="91" max="91" width="0.2421875" style="3" customWidth="1"/>
    <col min="92" max="92" width="0.875" style="3" hidden="1" customWidth="1"/>
    <col min="93" max="16384" width="0.875" style="3" customWidth="1"/>
  </cols>
  <sheetData>
    <row r="1" spans="110:111" s="4" customFormat="1" ht="9.75">
      <c r="DF1" s="5"/>
      <c r="DG1" s="5"/>
    </row>
    <row r="2" spans="20:111" ht="15" customHeight="1">
      <c r="T2" s="164" t="s">
        <v>63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O2" s="165" t="s">
        <v>64</v>
      </c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6"/>
    </row>
    <row r="3" spans="1:111" s="8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CM3" s="9" t="s">
        <v>65</v>
      </c>
      <c r="CO3" s="166" t="s">
        <v>66</v>
      </c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0"/>
    </row>
    <row r="4" spans="41:111" s="8" customFormat="1" ht="15" customHeight="1">
      <c r="AO4" s="9" t="s">
        <v>67</v>
      </c>
      <c r="AP4" s="162" t="s">
        <v>432</v>
      </c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7">
        <v>2012</v>
      </c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CM4" s="9" t="s">
        <v>69</v>
      </c>
      <c r="CO4" s="156" t="s">
        <v>433</v>
      </c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0"/>
    </row>
    <row r="5" spans="1:111" s="8" customFormat="1" ht="14.25" customHeight="1">
      <c r="A5" s="8" t="s">
        <v>70</v>
      </c>
      <c r="CM5" s="9" t="s">
        <v>71</v>
      </c>
      <c r="CO5" s="156" t="s">
        <v>72</v>
      </c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0"/>
    </row>
    <row r="6" spans="1:111" s="8" customFormat="1" ht="12.75" customHeight="1">
      <c r="A6" s="8" t="s">
        <v>73</v>
      </c>
      <c r="S6" s="162" t="s">
        <v>9</v>
      </c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M6" s="9" t="s">
        <v>74</v>
      </c>
      <c r="CO6" s="156" t="s">
        <v>75</v>
      </c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0"/>
    </row>
    <row r="7" spans="1:111" s="8" customFormat="1" ht="15" customHeight="1">
      <c r="A7" s="163" t="s">
        <v>200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M7" s="9" t="s">
        <v>76</v>
      </c>
      <c r="CO7" s="156" t="s">
        <v>77</v>
      </c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0"/>
    </row>
    <row r="8" spans="1:111" s="8" customFormat="1" ht="15" customHeight="1">
      <c r="A8" s="8" t="s">
        <v>78</v>
      </c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CM8" s="9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0"/>
    </row>
    <row r="9" spans="1:111" s="8" customFormat="1" ht="15" customHeight="1" thickBot="1">
      <c r="A9" s="8" t="s">
        <v>79</v>
      </c>
      <c r="CO9" s="157" t="s">
        <v>80</v>
      </c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0"/>
    </row>
    <row r="10" spans="1:111" s="12" customFormat="1" ht="18.75" customHeight="1">
      <c r="A10" s="158" t="s">
        <v>81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1"/>
    </row>
    <row r="11" spans="1:111" ht="33" customHeight="1">
      <c r="A11" s="159" t="s">
        <v>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 t="s">
        <v>2</v>
      </c>
      <c r="AD11" s="160"/>
      <c r="AE11" s="160"/>
      <c r="AF11" s="160"/>
      <c r="AG11" s="160"/>
      <c r="AH11" s="160"/>
      <c r="AI11" s="160" t="s">
        <v>82</v>
      </c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 t="s">
        <v>83</v>
      </c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 t="s">
        <v>5</v>
      </c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 t="s">
        <v>6</v>
      </c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3"/>
    </row>
    <row r="12" spans="1:111" s="15" customFormat="1" ht="12" customHeight="1" thickBot="1">
      <c r="A12" s="155">
        <v>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49">
        <v>2</v>
      </c>
      <c r="AD12" s="149"/>
      <c r="AE12" s="149"/>
      <c r="AF12" s="149"/>
      <c r="AG12" s="149"/>
      <c r="AH12" s="149"/>
      <c r="AI12" s="149">
        <v>3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>
        <v>4</v>
      </c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>
        <v>5</v>
      </c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>
        <v>6</v>
      </c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"/>
    </row>
    <row r="13" spans="1:111" ht="17.25" customHeight="1" thickBot="1">
      <c r="A13" s="151" t="s">
        <v>201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 t="s">
        <v>84</v>
      </c>
      <c r="AD13" s="98"/>
      <c r="AE13" s="98"/>
      <c r="AF13" s="98"/>
      <c r="AG13" s="98"/>
      <c r="AH13" s="99"/>
      <c r="AI13" s="153" t="s">
        <v>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0">
        <v>7597700</v>
      </c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249">
        <v>6571291.21</v>
      </c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2"/>
      <c r="CO13" s="249">
        <f aca="true" t="shared" si="0" ref="CO13:CO53">BC13-BW13</f>
        <v>1026408.79</v>
      </c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1"/>
      <c r="DG13" s="16"/>
    </row>
    <row r="14" spans="1:111" ht="11.25" customHeight="1">
      <c r="A14" s="111" t="s">
        <v>199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114" t="s">
        <v>84</v>
      </c>
      <c r="AD14" s="115"/>
      <c r="AE14" s="115"/>
      <c r="AF14" s="115"/>
      <c r="AG14" s="115"/>
      <c r="AH14" s="116"/>
      <c r="AI14" s="120" t="s">
        <v>158</v>
      </c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2"/>
      <c r="BC14" s="93">
        <v>2062700</v>
      </c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1"/>
      <c r="BW14" s="93">
        <v>1729406.05</v>
      </c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1"/>
      <c r="CO14" s="93">
        <f>BC14-BW14</f>
        <v>333293.94999999995</v>
      </c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109"/>
      <c r="DG14" s="16"/>
    </row>
    <row r="15" spans="1:111" ht="15" customHeight="1" thickBot="1">
      <c r="A15" s="126" t="s">
        <v>85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8"/>
      <c r="AC15" s="117"/>
      <c r="AD15" s="118"/>
      <c r="AE15" s="118"/>
      <c r="AF15" s="118"/>
      <c r="AG15" s="118"/>
      <c r="AH15" s="119"/>
      <c r="AI15" s="123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5"/>
      <c r="BC15" s="92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8"/>
      <c r="BW15" s="92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8"/>
      <c r="CO15" s="92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10"/>
      <c r="DG15" s="16"/>
    </row>
    <row r="16" spans="1:111" ht="15" customHeight="1" thickBot="1">
      <c r="A16" s="146" t="s">
        <v>86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7" t="s">
        <v>84</v>
      </c>
      <c r="AD16" s="147"/>
      <c r="AE16" s="147"/>
      <c r="AF16" s="147"/>
      <c r="AG16" s="147"/>
      <c r="AH16" s="148"/>
      <c r="AI16" s="144" t="s">
        <v>192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94">
        <v>497300</v>
      </c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102">
        <v>373479.75</v>
      </c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4"/>
      <c r="CO16" s="102">
        <f t="shared" si="0"/>
        <v>123820.25</v>
      </c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42"/>
      <c r="DG16" s="16"/>
    </row>
    <row r="17" spans="1:111" ht="13.5" customHeight="1" thickBot="1">
      <c r="A17" s="106" t="s">
        <v>87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98" t="s">
        <v>84</v>
      </c>
      <c r="AD17" s="98"/>
      <c r="AE17" s="98"/>
      <c r="AF17" s="98"/>
      <c r="AG17" s="98"/>
      <c r="AH17" s="99"/>
      <c r="AI17" s="100" t="s">
        <v>159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94">
        <v>497300</v>
      </c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102">
        <v>373479.75</v>
      </c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4"/>
      <c r="CO17" s="102">
        <f t="shared" si="0"/>
        <v>123820.25</v>
      </c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42"/>
      <c r="DG17" s="16"/>
    </row>
    <row r="18" spans="1:111" ht="47.25" customHeight="1" thickBot="1">
      <c r="A18" s="106" t="s">
        <v>212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98" t="s">
        <v>84</v>
      </c>
      <c r="AD18" s="98"/>
      <c r="AE18" s="98"/>
      <c r="AF18" s="98"/>
      <c r="AG18" s="98"/>
      <c r="AH18" s="99"/>
      <c r="AI18" s="100" t="s">
        <v>387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94">
        <v>497300</v>
      </c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102">
        <v>373479.75</v>
      </c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4"/>
      <c r="CO18" s="102">
        <f t="shared" si="0"/>
        <v>123820.25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42"/>
      <c r="DG18" s="16"/>
    </row>
    <row r="19" spans="1:111" ht="25.5" customHeight="1" thickBot="1">
      <c r="A19" s="106" t="s">
        <v>327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98" t="s">
        <v>84</v>
      </c>
      <c r="AD19" s="98"/>
      <c r="AE19" s="98"/>
      <c r="AF19" s="98"/>
      <c r="AG19" s="98"/>
      <c r="AH19" s="99"/>
      <c r="AI19" s="100" t="s">
        <v>328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94">
        <v>0</v>
      </c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102">
        <v>3720.11</v>
      </c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4"/>
      <c r="CO19" s="102">
        <f>BC19-BW19</f>
        <v>-3720.11</v>
      </c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42"/>
      <c r="DG19" s="16"/>
    </row>
    <row r="20" spans="1:111" ht="14.25" customHeight="1" thickBot="1">
      <c r="A20" s="105" t="s">
        <v>88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98" t="s">
        <v>84</v>
      </c>
      <c r="AD20" s="98"/>
      <c r="AE20" s="98"/>
      <c r="AF20" s="98"/>
      <c r="AG20" s="98"/>
      <c r="AH20" s="99"/>
      <c r="AI20" s="100" t="s">
        <v>160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>
        <v>6400</v>
      </c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2">
        <v>91103.69</v>
      </c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4"/>
      <c r="CO20" s="102">
        <f>BC20-BW20</f>
        <v>-84703.69</v>
      </c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42"/>
      <c r="DG20" s="16"/>
    </row>
    <row r="21" spans="1:111" ht="21.75" customHeight="1" thickBot="1">
      <c r="A21" s="105" t="s">
        <v>364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98" t="s">
        <v>84</v>
      </c>
      <c r="AD21" s="98"/>
      <c r="AE21" s="98"/>
      <c r="AF21" s="98"/>
      <c r="AG21" s="98"/>
      <c r="AH21" s="99"/>
      <c r="AI21" s="100" t="s">
        <v>193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94">
        <v>4000</v>
      </c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102">
        <v>131.41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4"/>
      <c r="CO21" s="102">
        <f t="shared" si="0"/>
        <v>3868.59</v>
      </c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42"/>
      <c r="DG21" s="16"/>
    </row>
    <row r="22" spans="1:111" ht="18.75" customHeight="1" thickBot="1">
      <c r="A22" s="105" t="s">
        <v>213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98" t="s">
        <v>84</v>
      </c>
      <c r="AD22" s="98"/>
      <c r="AE22" s="98"/>
      <c r="AF22" s="98"/>
      <c r="AG22" s="98"/>
      <c r="AH22" s="99"/>
      <c r="AI22" s="100" t="s">
        <v>194</v>
      </c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94">
        <v>4000</v>
      </c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102">
        <v>131.41</v>
      </c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4"/>
      <c r="CO22" s="102">
        <f t="shared" si="0"/>
        <v>3868.59</v>
      </c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42"/>
      <c r="DG22" s="16"/>
    </row>
    <row r="23" spans="1:111" ht="18.75" customHeight="1" thickBot="1">
      <c r="A23" s="105" t="s">
        <v>213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98" t="s">
        <v>84</v>
      </c>
      <c r="AD23" s="98"/>
      <c r="AE23" s="98"/>
      <c r="AF23" s="98"/>
      <c r="AG23" s="98"/>
      <c r="AH23" s="99"/>
      <c r="AI23" s="100" t="s">
        <v>161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94">
        <v>4000</v>
      </c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102">
        <v>131.41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4"/>
      <c r="CO23" s="102">
        <f>BC23-BW23</f>
        <v>3868.59</v>
      </c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42"/>
      <c r="DG23" s="16"/>
    </row>
    <row r="24" spans="1:111" ht="15" customHeight="1" thickBot="1">
      <c r="A24" s="105" t="s">
        <v>89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98" t="s">
        <v>84</v>
      </c>
      <c r="AD24" s="98"/>
      <c r="AE24" s="98"/>
      <c r="AF24" s="98"/>
      <c r="AG24" s="98"/>
      <c r="AH24" s="99"/>
      <c r="AI24" s="100" t="s">
        <v>195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94">
        <v>2400</v>
      </c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102">
        <v>90972.28</v>
      </c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4"/>
      <c r="CO24" s="102">
        <f t="shared" si="0"/>
        <v>-88572.28</v>
      </c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42"/>
      <c r="DG24" s="16"/>
    </row>
    <row r="25" spans="1:111" ht="15" customHeight="1" thickBot="1">
      <c r="A25" s="105" t="s">
        <v>89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98" t="s">
        <v>84</v>
      </c>
      <c r="AD25" s="98"/>
      <c r="AE25" s="98"/>
      <c r="AF25" s="98"/>
      <c r="AG25" s="98"/>
      <c r="AH25" s="99"/>
      <c r="AI25" s="100" t="s">
        <v>162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94">
        <v>2400</v>
      </c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102">
        <v>90972.28</v>
      </c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4"/>
      <c r="CO25" s="102">
        <f>BC25-BW25</f>
        <v>-88572.28</v>
      </c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42"/>
      <c r="DG25" s="16"/>
    </row>
    <row r="26" spans="1:111" ht="15" customHeight="1" thickBot="1">
      <c r="A26" s="143" t="s">
        <v>90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98" t="s">
        <v>84</v>
      </c>
      <c r="AD26" s="98"/>
      <c r="AE26" s="98"/>
      <c r="AF26" s="98"/>
      <c r="AG26" s="98"/>
      <c r="AH26" s="99"/>
      <c r="AI26" s="100" t="s">
        <v>163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94">
        <v>836400</v>
      </c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102">
        <v>377026.2</v>
      </c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4"/>
      <c r="CO26" s="102">
        <f t="shared" si="0"/>
        <v>459373.8</v>
      </c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42"/>
      <c r="DG26" s="16"/>
    </row>
    <row r="27" spans="1:111" ht="13.5" customHeight="1" thickBot="1">
      <c r="A27" s="143" t="s">
        <v>91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98" t="s">
        <v>84</v>
      </c>
      <c r="AD27" s="98"/>
      <c r="AE27" s="98"/>
      <c r="AF27" s="98"/>
      <c r="AG27" s="98"/>
      <c r="AH27" s="99"/>
      <c r="AI27" s="100" t="s">
        <v>164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94">
        <v>113900</v>
      </c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102">
        <v>29469.33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4"/>
      <c r="CO27" s="102">
        <f t="shared" si="0"/>
        <v>84430.67</v>
      </c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42"/>
      <c r="DG27" s="16"/>
    </row>
    <row r="28" spans="1:111" ht="25.5" customHeight="1" thickBot="1">
      <c r="A28" s="105" t="s">
        <v>214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98" t="s">
        <v>84</v>
      </c>
      <c r="AD28" s="98"/>
      <c r="AE28" s="98"/>
      <c r="AF28" s="98"/>
      <c r="AG28" s="98"/>
      <c r="AH28" s="99"/>
      <c r="AI28" s="100" t="s">
        <v>165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94">
        <v>113900</v>
      </c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102">
        <v>29469.33</v>
      </c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4"/>
      <c r="CO28" s="102">
        <f>BC28-BW28</f>
        <v>84430.67</v>
      </c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42"/>
      <c r="DG28" s="16"/>
    </row>
    <row r="29" spans="1:111" ht="17.25" customHeight="1" thickBot="1">
      <c r="A29" s="105" t="s">
        <v>92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98" t="s">
        <v>84</v>
      </c>
      <c r="AD29" s="98"/>
      <c r="AE29" s="98"/>
      <c r="AF29" s="98"/>
      <c r="AG29" s="98"/>
      <c r="AH29" s="99"/>
      <c r="AI29" s="100" t="s">
        <v>166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94">
        <v>722500</v>
      </c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102">
        <v>347556.87</v>
      </c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4"/>
      <c r="CO29" s="102">
        <f>BC29-BW29</f>
        <v>374943.13</v>
      </c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42"/>
      <c r="DG29" s="16"/>
    </row>
    <row r="30" spans="1:111" ht="26.25" customHeight="1" thickBot="1">
      <c r="A30" s="105" t="s">
        <v>215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98" t="s">
        <v>84</v>
      </c>
      <c r="AD30" s="98"/>
      <c r="AE30" s="98"/>
      <c r="AF30" s="98"/>
      <c r="AG30" s="98"/>
      <c r="AH30" s="99"/>
      <c r="AI30" s="100" t="s">
        <v>167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94">
        <v>609200</v>
      </c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102">
        <v>252009.62</v>
      </c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4"/>
      <c r="CO30" s="102">
        <f>BC30-BW30</f>
        <v>357190.38</v>
      </c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42"/>
      <c r="DG30" s="16"/>
    </row>
    <row r="31" spans="1:111" ht="42" customHeight="1" thickBot="1">
      <c r="A31" s="105" t="s">
        <v>216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98" t="s">
        <v>84</v>
      </c>
      <c r="AD31" s="98"/>
      <c r="AE31" s="98"/>
      <c r="AF31" s="98"/>
      <c r="AG31" s="98"/>
      <c r="AH31" s="99"/>
      <c r="AI31" s="100" t="s">
        <v>198</v>
      </c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94">
        <v>609200</v>
      </c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102">
        <v>252009.62</v>
      </c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4"/>
      <c r="CO31" s="102">
        <f t="shared" si="0"/>
        <v>357190.38</v>
      </c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42"/>
      <c r="DG31" s="16"/>
    </row>
    <row r="32" spans="1:111" ht="36.75" customHeight="1" thickBot="1">
      <c r="A32" s="134" t="s">
        <v>196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98" t="s">
        <v>84</v>
      </c>
      <c r="AD32" s="98"/>
      <c r="AE32" s="98"/>
      <c r="AF32" s="98"/>
      <c r="AG32" s="98"/>
      <c r="AH32" s="99"/>
      <c r="AI32" s="100" t="s">
        <v>168</v>
      </c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236">
        <v>113300</v>
      </c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102">
        <v>95547.25</v>
      </c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4"/>
      <c r="CO32" s="102">
        <f t="shared" si="0"/>
        <v>17752.75</v>
      </c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42"/>
      <c r="DG32" s="16"/>
    </row>
    <row r="33" spans="1:111" ht="41.25" customHeight="1" thickBot="1">
      <c r="A33" s="134" t="s">
        <v>217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98" t="s">
        <v>84</v>
      </c>
      <c r="AD33" s="98"/>
      <c r="AE33" s="98"/>
      <c r="AF33" s="98"/>
      <c r="AG33" s="98"/>
      <c r="AH33" s="99"/>
      <c r="AI33" s="100" t="s">
        <v>197</v>
      </c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94">
        <v>113300</v>
      </c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102">
        <v>95547.25</v>
      </c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4"/>
      <c r="CO33" s="102">
        <f aca="true" t="shared" si="1" ref="CO33:CO39">BC33-BW33</f>
        <v>17752.75</v>
      </c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42"/>
      <c r="DG33" s="16"/>
    </row>
    <row r="34" spans="1:111" ht="12.75" thickBot="1">
      <c r="A34" s="135" t="s">
        <v>152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32" t="s">
        <v>84</v>
      </c>
      <c r="AD34" s="133"/>
      <c r="AE34" s="133"/>
      <c r="AF34" s="133"/>
      <c r="AG34" s="133"/>
      <c r="AH34" s="133"/>
      <c r="AI34" s="129" t="s">
        <v>175</v>
      </c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102">
        <v>6700</v>
      </c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4"/>
      <c r="BW34" s="102">
        <v>7100</v>
      </c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4"/>
      <c r="CO34" s="102">
        <f t="shared" si="1"/>
        <v>-400</v>
      </c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42"/>
      <c r="DG34" s="16"/>
    </row>
    <row r="35" spans="1:111" ht="27" customHeight="1" thickBot="1">
      <c r="A35" s="105" t="s">
        <v>218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98" t="s">
        <v>84</v>
      </c>
      <c r="AD35" s="98"/>
      <c r="AE35" s="98"/>
      <c r="AF35" s="98"/>
      <c r="AG35" s="98"/>
      <c r="AH35" s="99"/>
      <c r="AI35" s="100" t="s">
        <v>176</v>
      </c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94">
        <v>6700</v>
      </c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102">
        <v>7100</v>
      </c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4"/>
      <c r="CO35" s="102">
        <f t="shared" si="1"/>
        <v>-400</v>
      </c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42"/>
      <c r="DG35" s="16"/>
    </row>
    <row r="36" spans="1:111" ht="40.5" customHeight="1" thickBot="1">
      <c r="A36" s="105" t="s">
        <v>219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98" t="s">
        <v>84</v>
      </c>
      <c r="AD36" s="98"/>
      <c r="AE36" s="98"/>
      <c r="AF36" s="98"/>
      <c r="AG36" s="98"/>
      <c r="AH36" s="99"/>
      <c r="AI36" s="100" t="s">
        <v>177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94">
        <v>6700</v>
      </c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102">
        <v>7100</v>
      </c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4"/>
      <c r="CO36" s="102">
        <f t="shared" si="1"/>
        <v>-400</v>
      </c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42"/>
      <c r="DG36" s="16"/>
    </row>
    <row r="37" spans="1:111" ht="17.25" customHeight="1" thickBot="1">
      <c r="A37" s="105" t="s">
        <v>390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98" t="s">
        <v>84</v>
      </c>
      <c r="AD37" s="98"/>
      <c r="AE37" s="98"/>
      <c r="AF37" s="98"/>
      <c r="AG37" s="98"/>
      <c r="AH37" s="99"/>
      <c r="AI37" s="100" t="s">
        <v>391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94">
        <v>0</v>
      </c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102">
        <v>-0.54</v>
      </c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4"/>
      <c r="CO37" s="102">
        <f t="shared" si="1"/>
        <v>0.54</v>
      </c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42"/>
      <c r="DG37" s="16"/>
    </row>
    <row r="38" spans="1:111" ht="12.75" customHeight="1" thickBot="1">
      <c r="A38" s="105" t="s">
        <v>90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98" t="s">
        <v>84</v>
      </c>
      <c r="AD38" s="98"/>
      <c r="AE38" s="98"/>
      <c r="AF38" s="98"/>
      <c r="AG38" s="98"/>
      <c r="AH38" s="99"/>
      <c r="AI38" s="100" t="s">
        <v>392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94">
        <v>0</v>
      </c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102">
        <v>-0.54</v>
      </c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4"/>
      <c r="CO38" s="102">
        <f t="shared" si="1"/>
        <v>0.54</v>
      </c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42"/>
      <c r="DG38" s="16"/>
    </row>
    <row r="39" spans="1:111" ht="18" customHeight="1" thickBot="1">
      <c r="A39" s="105" t="s">
        <v>393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98" t="s">
        <v>84</v>
      </c>
      <c r="AD39" s="98"/>
      <c r="AE39" s="98"/>
      <c r="AF39" s="98"/>
      <c r="AG39" s="98"/>
      <c r="AH39" s="99"/>
      <c r="AI39" s="100" t="s">
        <v>394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94">
        <v>0</v>
      </c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102">
        <v>-0.54</v>
      </c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4"/>
      <c r="CO39" s="102">
        <f t="shared" si="1"/>
        <v>0.54</v>
      </c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42"/>
      <c r="DG39" s="16"/>
    </row>
    <row r="40" spans="1:111" ht="18" customHeight="1" thickBot="1">
      <c r="A40" s="95" t="s">
        <v>418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7"/>
      <c r="AC40" s="98" t="s">
        <v>84</v>
      </c>
      <c r="AD40" s="98"/>
      <c r="AE40" s="98"/>
      <c r="AF40" s="98"/>
      <c r="AG40" s="98"/>
      <c r="AH40" s="99"/>
      <c r="AI40" s="100" t="s">
        <v>419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94">
        <v>0</v>
      </c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102">
        <v>-0.54</v>
      </c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4"/>
      <c r="CO40" s="102">
        <f>BC40-BW40</f>
        <v>0.54</v>
      </c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42"/>
      <c r="DG40" s="16"/>
    </row>
    <row r="41" spans="1:111" ht="24.75" customHeight="1" thickBot="1">
      <c r="A41" s="105" t="s">
        <v>93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98" t="s">
        <v>84</v>
      </c>
      <c r="AD41" s="98"/>
      <c r="AE41" s="98"/>
      <c r="AF41" s="98"/>
      <c r="AG41" s="98"/>
      <c r="AH41" s="99"/>
      <c r="AI41" s="100" t="s">
        <v>169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94">
        <v>715900</v>
      </c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102">
        <v>880303.13</v>
      </c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4"/>
      <c r="CO41" s="102">
        <f t="shared" si="0"/>
        <v>-164403.13</v>
      </c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42"/>
      <c r="DG41" s="16"/>
    </row>
    <row r="42" spans="1:111" ht="49.5" customHeight="1" thickBot="1">
      <c r="A42" s="105" t="s">
        <v>220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98" t="s">
        <v>84</v>
      </c>
      <c r="AD42" s="98"/>
      <c r="AE42" s="98"/>
      <c r="AF42" s="98"/>
      <c r="AG42" s="98"/>
      <c r="AH42" s="99"/>
      <c r="AI42" s="100" t="s">
        <v>170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94">
        <v>715900</v>
      </c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102">
        <v>880303.13</v>
      </c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4"/>
      <c r="CO42" s="102">
        <f t="shared" si="0"/>
        <v>-164403.13</v>
      </c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42"/>
      <c r="DG42" s="16"/>
    </row>
    <row r="43" spans="1:111" ht="39.75" customHeight="1" thickBot="1">
      <c r="A43" s="105" t="s">
        <v>221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98" t="s">
        <v>84</v>
      </c>
      <c r="AD43" s="98"/>
      <c r="AE43" s="98"/>
      <c r="AF43" s="98"/>
      <c r="AG43" s="98"/>
      <c r="AH43" s="99"/>
      <c r="AI43" s="100" t="s">
        <v>388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94">
        <v>715900</v>
      </c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102">
        <v>880303.13</v>
      </c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4"/>
      <c r="CO43" s="102">
        <f t="shared" si="0"/>
        <v>-164403.13</v>
      </c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42"/>
      <c r="DG43" s="16"/>
    </row>
    <row r="44" spans="1:111" ht="49.5" customHeight="1" thickBot="1">
      <c r="A44" s="105" t="s">
        <v>222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98" t="s">
        <v>84</v>
      </c>
      <c r="AD44" s="98"/>
      <c r="AE44" s="98"/>
      <c r="AF44" s="98"/>
      <c r="AG44" s="98"/>
      <c r="AH44" s="99"/>
      <c r="AI44" s="100" t="s">
        <v>171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94">
        <v>715900</v>
      </c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102">
        <v>880303.13</v>
      </c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4"/>
      <c r="CO44" s="102">
        <f t="shared" si="0"/>
        <v>-164403.13</v>
      </c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42"/>
      <c r="DG44" s="16"/>
    </row>
    <row r="45" spans="1:111" ht="18.75" customHeight="1" thickBot="1">
      <c r="A45" s="105" t="s">
        <v>149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98" t="s">
        <v>84</v>
      </c>
      <c r="AD45" s="98"/>
      <c r="AE45" s="98"/>
      <c r="AF45" s="98"/>
      <c r="AG45" s="98"/>
      <c r="AH45" s="99"/>
      <c r="AI45" s="100" t="s">
        <v>172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94">
        <v>0</v>
      </c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102">
        <v>393.82</v>
      </c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4"/>
      <c r="CO45" s="102">
        <f>BC45-BW45</f>
        <v>-393.82</v>
      </c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42"/>
      <c r="DG45" s="16"/>
    </row>
    <row r="46" spans="1:111" ht="30.75" customHeight="1" thickBot="1">
      <c r="A46" s="105" t="s">
        <v>150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98" t="s">
        <v>84</v>
      </c>
      <c r="AD46" s="98"/>
      <c r="AE46" s="98"/>
      <c r="AF46" s="98"/>
      <c r="AG46" s="98"/>
      <c r="AH46" s="99"/>
      <c r="AI46" s="100" t="s">
        <v>173</v>
      </c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94">
        <v>0</v>
      </c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102">
        <v>393.82</v>
      </c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4"/>
      <c r="CO46" s="102">
        <f>BC46-BW46</f>
        <v>-393.82</v>
      </c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42"/>
      <c r="DG46" s="16"/>
    </row>
    <row r="47" spans="1:111" ht="22.5" customHeight="1" thickBot="1">
      <c r="A47" s="105" t="s">
        <v>151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98" t="s">
        <v>84</v>
      </c>
      <c r="AD47" s="98"/>
      <c r="AE47" s="98"/>
      <c r="AF47" s="98"/>
      <c r="AG47" s="98"/>
      <c r="AH47" s="99"/>
      <c r="AI47" s="100" t="s">
        <v>174</v>
      </c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94">
        <v>0</v>
      </c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102">
        <v>393.82</v>
      </c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4"/>
      <c r="CO47" s="102">
        <f>BC47-BW47</f>
        <v>-393.82</v>
      </c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42"/>
      <c r="DG47" s="16"/>
    </row>
    <row r="48" spans="1:111" ht="27.75" customHeight="1" thickBot="1">
      <c r="A48" s="105" t="s">
        <v>223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32" t="s">
        <v>84</v>
      </c>
      <c r="AD48" s="133"/>
      <c r="AE48" s="133"/>
      <c r="AF48" s="133"/>
      <c r="AG48" s="133"/>
      <c r="AH48" s="168"/>
      <c r="AI48" s="100" t="s">
        <v>389</v>
      </c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>
        <v>0</v>
      </c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4"/>
      <c r="BW48" s="102">
        <v>393.82</v>
      </c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44"/>
      <c r="CO48" s="102">
        <f>BC48-BW48</f>
        <v>-393.82</v>
      </c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42"/>
      <c r="DG48" s="16"/>
    </row>
    <row r="49" spans="1:111" ht="16.5" customHeight="1" thickBot="1">
      <c r="A49" s="105" t="s">
        <v>94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98" t="s">
        <v>84</v>
      </c>
      <c r="AD49" s="98"/>
      <c r="AE49" s="98"/>
      <c r="AF49" s="98"/>
      <c r="AG49" s="98"/>
      <c r="AH49" s="99"/>
      <c r="AI49" s="100" t="s">
        <v>178</v>
      </c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94">
        <v>5535000</v>
      </c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102">
        <v>4841885.16</v>
      </c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4"/>
      <c r="CO49" s="102">
        <f t="shared" si="0"/>
        <v>693114.8399999999</v>
      </c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42"/>
      <c r="DG49" s="16"/>
    </row>
    <row r="50" spans="1:111" ht="19.5" customHeight="1" thickBot="1">
      <c r="A50" s="105" t="s">
        <v>95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98" t="s">
        <v>84</v>
      </c>
      <c r="AD50" s="98"/>
      <c r="AE50" s="98"/>
      <c r="AF50" s="98"/>
      <c r="AG50" s="98"/>
      <c r="AH50" s="99"/>
      <c r="AI50" s="100" t="s">
        <v>179</v>
      </c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94">
        <v>5535000</v>
      </c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102">
        <v>4841885.16</v>
      </c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4"/>
      <c r="CO50" s="102">
        <f t="shared" si="0"/>
        <v>693114.8399999999</v>
      </c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42"/>
      <c r="DG50" s="16"/>
    </row>
    <row r="51" spans="1:111" ht="19.5" customHeight="1" thickBot="1">
      <c r="A51" s="105" t="s">
        <v>96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98" t="s">
        <v>84</v>
      </c>
      <c r="AD51" s="98"/>
      <c r="AE51" s="98"/>
      <c r="AF51" s="98"/>
      <c r="AG51" s="98"/>
      <c r="AH51" s="99"/>
      <c r="AI51" s="100" t="s">
        <v>180</v>
      </c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94">
        <v>4616100</v>
      </c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102">
        <v>4308300</v>
      </c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4"/>
      <c r="CO51" s="102">
        <f t="shared" si="0"/>
        <v>307800</v>
      </c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42"/>
      <c r="DG51" s="16"/>
    </row>
    <row r="52" spans="1:111" ht="16.5" customHeight="1" thickBot="1">
      <c r="A52" s="105" t="s">
        <v>97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98" t="s">
        <v>84</v>
      </c>
      <c r="AD52" s="98"/>
      <c r="AE52" s="98"/>
      <c r="AF52" s="98"/>
      <c r="AG52" s="98"/>
      <c r="AH52" s="99"/>
      <c r="AI52" s="100" t="s">
        <v>181</v>
      </c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94">
        <v>4616100</v>
      </c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102">
        <v>4308300</v>
      </c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4"/>
      <c r="CO52" s="102">
        <f t="shared" si="0"/>
        <v>307800</v>
      </c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42"/>
      <c r="DG52" s="16"/>
    </row>
    <row r="53" spans="1:111" ht="16.5" customHeight="1" thickBot="1">
      <c r="A53" s="105" t="s">
        <v>224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98" t="s">
        <v>84</v>
      </c>
      <c r="AD53" s="98"/>
      <c r="AE53" s="98"/>
      <c r="AF53" s="98"/>
      <c r="AG53" s="98"/>
      <c r="AH53" s="99"/>
      <c r="AI53" s="100" t="s">
        <v>182</v>
      </c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94">
        <v>4616100</v>
      </c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102">
        <v>4308300</v>
      </c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4"/>
      <c r="CO53" s="102">
        <f t="shared" si="0"/>
        <v>307800</v>
      </c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42"/>
      <c r="DG53" s="16"/>
    </row>
    <row r="54" spans="1:111" ht="21" customHeight="1" thickBot="1">
      <c r="A54" s="105" t="s">
        <v>98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98" t="s">
        <v>84</v>
      </c>
      <c r="AD54" s="98"/>
      <c r="AE54" s="98"/>
      <c r="AF54" s="98"/>
      <c r="AG54" s="98"/>
      <c r="AH54" s="99"/>
      <c r="AI54" s="100" t="s">
        <v>183</v>
      </c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94">
        <v>139500</v>
      </c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102">
        <v>139500</v>
      </c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4"/>
      <c r="CO54" s="102">
        <f aca="true" t="shared" si="2" ref="CO54:CO61">BC54-BW54</f>
        <v>0</v>
      </c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42"/>
      <c r="DG54" s="16"/>
    </row>
    <row r="55" spans="1:111" ht="24.75" customHeight="1" thickBot="1">
      <c r="A55" s="105" t="s">
        <v>225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98" t="s">
        <v>84</v>
      </c>
      <c r="AD55" s="98"/>
      <c r="AE55" s="98"/>
      <c r="AF55" s="98"/>
      <c r="AG55" s="98"/>
      <c r="AH55" s="99"/>
      <c r="AI55" s="100" t="s">
        <v>184</v>
      </c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94">
        <v>139300</v>
      </c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102">
        <v>139300</v>
      </c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4"/>
      <c r="CO55" s="102">
        <f t="shared" si="2"/>
        <v>0</v>
      </c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42"/>
      <c r="DG55" s="16"/>
    </row>
    <row r="56" spans="1:111" ht="25.5" customHeight="1" thickBot="1">
      <c r="A56" s="105" t="s">
        <v>226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98" t="s">
        <v>84</v>
      </c>
      <c r="AD56" s="98"/>
      <c r="AE56" s="98"/>
      <c r="AF56" s="98"/>
      <c r="AG56" s="98"/>
      <c r="AH56" s="99"/>
      <c r="AI56" s="100" t="s">
        <v>185</v>
      </c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94">
        <v>139300</v>
      </c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102">
        <v>139300</v>
      </c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4"/>
      <c r="CO56" s="102">
        <f t="shared" si="2"/>
        <v>0</v>
      </c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42"/>
      <c r="DG56" s="16"/>
    </row>
    <row r="57" spans="1:111" ht="25.5" customHeight="1" thickBot="1">
      <c r="A57" s="141" t="s">
        <v>227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98" t="s">
        <v>84</v>
      </c>
      <c r="AD57" s="98"/>
      <c r="AE57" s="98"/>
      <c r="AF57" s="98"/>
      <c r="AG57" s="98"/>
      <c r="AH57" s="99"/>
      <c r="AI57" s="100" t="s">
        <v>186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94">
        <v>200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102">
        <v>200</v>
      </c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4"/>
      <c r="CO57" s="102">
        <f>BC57-BW57</f>
        <v>0</v>
      </c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42"/>
      <c r="DG57" s="16"/>
    </row>
    <row r="58" spans="1:111" ht="27.75" customHeight="1" thickBot="1">
      <c r="A58" s="141" t="s">
        <v>228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98" t="s">
        <v>84</v>
      </c>
      <c r="AD58" s="98"/>
      <c r="AE58" s="98"/>
      <c r="AF58" s="98"/>
      <c r="AG58" s="98"/>
      <c r="AH58" s="99"/>
      <c r="AI58" s="100" t="s">
        <v>187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94">
        <v>200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102">
        <v>200</v>
      </c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4"/>
      <c r="CO58" s="102">
        <f t="shared" si="2"/>
        <v>0</v>
      </c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42"/>
      <c r="DG58" s="16"/>
    </row>
    <row r="59" spans="1:111" ht="13.5" customHeight="1" thickBot="1">
      <c r="A59" s="105" t="s">
        <v>99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98" t="s">
        <v>84</v>
      </c>
      <c r="AD59" s="98"/>
      <c r="AE59" s="98"/>
      <c r="AF59" s="98"/>
      <c r="AG59" s="98"/>
      <c r="AH59" s="99"/>
      <c r="AI59" s="100" t="s">
        <v>188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94">
        <v>779400</v>
      </c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246">
        <v>394085.16</v>
      </c>
      <c r="BX59" s="247"/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247"/>
      <c r="CN59" s="248"/>
      <c r="CO59" s="102">
        <f t="shared" si="2"/>
        <v>385314.84</v>
      </c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42"/>
      <c r="DG59" s="16"/>
    </row>
    <row r="60" spans="1:111" ht="14.25" customHeight="1" thickBot="1">
      <c r="A60" s="105" t="s">
        <v>229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98" t="s">
        <v>84</v>
      </c>
      <c r="AD60" s="98"/>
      <c r="AE60" s="98"/>
      <c r="AF60" s="98"/>
      <c r="AG60" s="98"/>
      <c r="AH60" s="99"/>
      <c r="AI60" s="100" t="s">
        <v>189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94">
        <v>779400</v>
      </c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237">
        <v>394085.16</v>
      </c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  <c r="CN60" s="239"/>
      <c r="CO60" s="102">
        <f t="shared" si="2"/>
        <v>385314.84</v>
      </c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42"/>
      <c r="DG60" s="16"/>
    </row>
    <row r="61" spans="1:111" ht="16.5" customHeight="1" thickBot="1">
      <c r="A61" s="105" t="s">
        <v>229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40" t="s">
        <v>84</v>
      </c>
      <c r="AD61" s="140"/>
      <c r="AE61" s="140"/>
      <c r="AF61" s="140"/>
      <c r="AG61" s="140"/>
      <c r="AH61" s="132"/>
      <c r="AI61" s="138" t="s">
        <v>190</v>
      </c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94">
        <v>779400</v>
      </c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243">
        <v>394085.16</v>
      </c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4"/>
      <c r="CN61" s="245"/>
      <c r="CO61" s="240">
        <f t="shared" si="2"/>
        <v>385314.84</v>
      </c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1"/>
      <c r="DE61" s="241"/>
      <c r="DF61" s="242"/>
      <c r="DG61" s="16"/>
    </row>
    <row r="62" spans="1:101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1:10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  <row r="64" spans="1:101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</row>
    <row r="66" spans="1:101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:101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:101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:101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:10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:101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:101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:101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:101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:101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:101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:101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:101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:101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:101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:101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:101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:101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:101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:101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:101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:101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:101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:101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:101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:101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:101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:101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:101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:101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:101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:101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:101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1:101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:101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:101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:101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1:101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1:101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1:101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</row>
    <row r="108" spans="1:28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</sheetData>
  <sheetProtection/>
  <mergeCells count="316">
    <mergeCell ref="A48:AB48"/>
    <mergeCell ref="AI48:BB48"/>
    <mergeCell ref="AC48:AH48"/>
    <mergeCell ref="BC48:BV48"/>
    <mergeCell ref="A45:AB45"/>
    <mergeCell ref="AC45:AH45"/>
    <mergeCell ref="A47:AB47"/>
    <mergeCell ref="AC47:AH47"/>
    <mergeCell ref="BW45:CN45"/>
    <mergeCell ref="CO45:DF45"/>
    <mergeCell ref="A46:AB46"/>
    <mergeCell ref="AC46:AH46"/>
    <mergeCell ref="AI46:BB46"/>
    <mergeCell ref="BC46:BV46"/>
    <mergeCell ref="AI45:BB45"/>
    <mergeCell ref="BC45:BV45"/>
    <mergeCell ref="BW46:CN46"/>
    <mergeCell ref="CO46:DF46"/>
    <mergeCell ref="BW47:CN47"/>
    <mergeCell ref="CO47:DF47"/>
    <mergeCell ref="AI47:BB47"/>
    <mergeCell ref="BC47:BV47"/>
    <mergeCell ref="T2:CM2"/>
    <mergeCell ref="CO2:DF2"/>
    <mergeCell ref="CO3:DF3"/>
    <mergeCell ref="AP4:BM4"/>
    <mergeCell ref="CO4:DF4"/>
    <mergeCell ref="BN4:BX4"/>
    <mergeCell ref="CO5:DF5"/>
    <mergeCell ref="S6:CA6"/>
    <mergeCell ref="CO6:DF6"/>
    <mergeCell ref="CO7:DF7"/>
    <mergeCell ref="A7:CA7"/>
    <mergeCell ref="CO8:DF8"/>
    <mergeCell ref="CO9:DF9"/>
    <mergeCell ref="A10:DF10"/>
    <mergeCell ref="A11:AB11"/>
    <mergeCell ref="AC11:AH11"/>
    <mergeCell ref="AI11:BB11"/>
    <mergeCell ref="BC11:BV11"/>
    <mergeCell ref="BW11:CN11"/>
    <mergeCell ref="CO11:DF11"/>
    <mergeCell ref="AW8:BY8"/>
    <mergeCell ref="A12:AB12"/>
    <mergeCell ref="AC12:AH12"/>
    <mergeCell ref="AI12:BB12"/>
    <mergeCell ref="BC12:BV12"/>
    <mergeCell ref="A16:AB16"/>
    <mergeCell ref="AC16:AH16"/>
    <mergeCell ref="BW12:CN12"/>
    <mergeCell ref="CO12:DF12"/>
    <mergeCell ref="BW13:CN13"/>
    <mergeCell ref="CO13:DF13"/>
    <mergeCell ref="A13:AB13"/>
    <mergeCell ref="AC13:AH13"/>
    <mergeCell ref="AI13:BB13"/>
    <mergeCell ref="BC13:BV13"/>
    <mergeCell ref="BW17:CN17"/>
    <mergeCell ref="CO17:DF17"/>
    <mergeCell ref="BW18:CN18"/>
    <mergeCell ref="CO18:DF18"/>
    <mergeCell ref="BW16:CN16"/>
    <mergeCell ref="CO16:DF16"/>
    <mergeCell ref="AI16:BB16"/>
    <mergeCell ref="BC16:BV16"/>
    <mergeCell ref="AI18:BB18"/>
    <mergeCell ref="BC18:BV18"/>
    <mergeCell ref="AI17:BB17"/>
    <mergeCell ref="BC17:BV17"/>
    <mergeCell ref="A17:AB17"/>
    <mergeCell ref="AC17:AH17"/>
    <mergeCell ref="A18:AB18"/>
    <mergeCell ref="AC18:AH18"/>
    <mergeCell ref="AI20:BB20"/>
    <mergeCell ref="BC20:BV20"/>
    <mergeCell ref="A20:AB20"/>
    <mergeCell ref="AC20:AH20"/>
    <mergeCell ref="BW20:CN20"/>
    <mergeCell ref="CO20:DF20"/>
    <mergeCell ref="BW21:CN21"/>
    <mergeCell ref="CO21:DF21"/>
    <mergeCell ref="BW22:CN22"/>
    <mergeCell ref="CO22:DF22"/>
    <mergeCell ref="A21:AB21"/>
    <mergeCell ref="AC21:AH21"/>
    <mergeCell ref="A22:AB22"/>
    <mergeCell ref="AC22:AH22"/>
    <mergeCell ref="AI22:BB22"/>
    <mergeCell ref="BC22:BV22"/>
    <mergeCell ref="AI21:BB21"/>
    <mergeCell ref="BC21:BV21"/>
    <mergeCell ref="A23:AB23"/>
    <mergeCell ref="AC23:AH23"/>
    <mergeCell ref="A24:AB24"/>
    <mergeCell ref="AC24:AH24"/>
    <mergeCell ref="BW26:CN26"/>
    <mergeCell ref="CO26:DF26"/>
    <mergeCell ref="A27:AB27"/>
    <mergeCell ref="AC27:AH27"/>
    <mergeCell ref="A26:AB26"/>
    <mergeCell ref="AC26:AH26"/>
    <mergeCell ref="AI26:BB26"/>
    <mergeCell ref="BC26:BV26"/>
    <mergeCell ref="BW25:CN25"/>
    <mergeCell ref="CO25:DF25"/>
    <mergeCell ref="AI28:BB28"/>
    <mergeCell ref="BC28:BV28"/>
    <mergeCell ref="AI27:BB27"/>
    <mergeCell ref="BC27:BV27"/>
    <mergeCell ref="AI25:BB25"/>
    <mergeCell ref="BC25:BV25"/>
    <mergeCell ref="BW27:CN27"/>
    <mergeCell ref="CO27:DF27"/>
    <mergeCell ref="A28:AB28"/>
    <mergeCell ref="AC28:AH28"/>
    <mergeCell ref="BW57:CN57"/>
    <mergeCell ref="CO57:DF57"/>
    <mergeCell ref="BW28:CN28"/>
    <mergeCell ref="CO28:DF28"/>
    <mergeCell ref="BW32:CN32"/>
    <mergeCell ref="CO32:DF32"/>
    <mergeCell ref="CO34:DF34"/>
    <mergeCell ref="CO35:DF35"/>
    <mergeCell ref="BW29:CN29"/>
    <mergeCell ref="CO29:DF29"/>
    <mergeCell ref="BW31:CN31"/>
    <mergeCell ref="CO31:DF31"/>
    <mergeCell ref="CO30:DF30"/>
    <mergeCell ref="BW30:CN30"/>
    <mergeCell ref="BW43:CN43"/>
    <mergeCell ref="CO43:DF43"/>
    <mergeCell ref="BW41:CN41"/>
    <mergeCell ref="CO41:DF41"/>
    <mergeCell ref="BW42:CN42"/>
    <mergeCell ref="CO42:DF42"/>
    <mergeCell ref="A29:AB29"/>
    <mergeCell ref="AC29:AH29"/>
    <mergeCell ref="AI29:BB29"/>
    <mergeCell ref="BC29:BV29"/>
    <mergeCell ref="A31:AB31"/>
    <mergeCell ref="AC31:AH31"/>
    <mergeCell ref="AI31:BB31"/>
    <mergeCell ref="BC31:BV31"/>
    <mergeCell ref="AI41:BB41"/>
    <mergeCell ref="BC41:BV41"/>
    <mergeCell ref="A41:AB41"/>
    <mergeCell ref="AC41:AH41"/>
    <mergeCell ref="A42:AB42"/>
    <mergeCell ref="AC42:AH42"/>
    <mergeCell ref="AI42:BB42"/>
    <mergeCell ref="BC42:BV42"/>
    <mergeCell ref="AI44:BB44"/>
    <mergeCell ref="BC44:BV44"/>
    <mergeCell ref="AI43:BB43"/>
    <mergeCell ref="BC43:BV43"/>
    <mergeCell ref="A43:AB43"/>
    <mergeCell ref="AC43:AH43"/>
    <mergeCell ref="A44:AB44"/>
    <mergeCell ref="AC44:AH44"/>
    <mergeCell ref="BW50:CN50"/>
    <mergeCell ref="CO50:DF50"/>
    <mergeCell ref="A49:AB49"/>
    <mergeCell ref="AC49:AH49"/>
    <mergeCell ref="AI49:BB49"/>
    <mergeCell ref="BC49:BV49"/>
    <mergeCell ref="AI52:BB52"/>
    <mergeCell ref="BC52:BV52"/>
    <mergeCell ref="A50:AB50"/>
    <mergeCell ref="AC50:AH50"/>
    <mergeCell ref="AI50:BB50"/>
    <mergeCell ref="BC50:BV50"/>
    <mergeCell ref="AI51:BB51"/>
    <mergeCell ref="BC51:BV51"/>
    <mergeCell ref="A51:AB51"/>
    <mergeCell ref="AC51:AH51"/>
    <mergeCell ref="BW55:CN55"/>
    <mergeCell ref="CO55:DF55"/>
    <mergeCell ref="A54:AB54"/>
    <mergeCell ref="AC54:AH54"/>
    <mergeCell ref="AI54:BB54"/>
    <mergeCell ref="BC54:BV54"/>
    <mergeCell ref="BW54:CN54"/>
    <mergeCell ref="CO54:DF54"/>
    <mergeCell ref="A53:AB53"/>
    <mergeCell ref="AC53:AH53"/>
    <mergeCell ref="A52:AB52"/>
    <mergeCell ref="AC52:AH52"/>
    <mergeCell ref="AI53:BB53"/>
    <mergeCell ref="BC53:BV53"/>
    <mergeCell ref="A56:AB56"/>
    <mergeCell ref="AC56:AH56"/>
    <mergeCell ref="AI56:BB56"/>
    <mergeCell ref="BC56:BV56"/>
    <mergeCell ref="AI55:BB55"/>
    <mergeCell ref="BC55:BV55"/>
    <mergeCell ref="A55:AB55"/>
    <mergeCell ref="AC55:AH55"/>
    <mergeCell ref="A59:AB59"/>
    <mergeCell ref="AC59:AH59"/>
    <mergeCell ref="A58:AB58"/>
    <mergeCell ref="AC58:AH58"/>
    <mergeCell ref="A57:AB57"/>
    <mergeCell ref="AC57:AH57"/>
    <mergeCell ref="AI57:BB57"/>
    <mergeCell ref="BC57:BV57"/>
    <mergeCell ref="AI59:BB59"/>
    <mergeCell ref="BC59:BV59"/>
    <mergeCell ref="AI58:BB58"/>
    <mergeCell ref="BC58:BV58"/>
    <mergeCell ref="A60:AB60"/>
    <mergeCell ref="AC60:AH60"/>
    <mergeCell ref="A61:AB61"/>
    <mergeCell ref="AC61:AH61"/>
    <mergeCell ref="AI61:BB61"/>
    <mergeCell ref="BC61:BV61"/>
    <mergeCell ref="AI60:BB60"/>
    <mergeCell ref="BC60:BV60"/>
    <mergeCell ref="BW59:CN59"/>
    <mergeCell ref="CO59:DF59"/>
    <mergeCell ref="BW56:CN56"/>
    <mergeCell ref="CO56:DF56"/>
    <mergeCell ref="BW58:CN58"/>
    <mergeCell ref="CO58:DF58"/>
    <mergeCell ref="BW61:CN61"/>
    <mergeCell ref="CO61:DF61"/>
    <mergeCell ref="BW60:CN60"/>
    <mergeCell ref="CO60:DF60"/>
    <mergeCell ref="BW24:CN24"/>
    <mergeCell ref="CO24:DF24"/>
    <mergeCell ref="BW53:CN53"/>
    <mergeCell ref="CO53:DF53"/>
    <mergeCell ref="BW52:CN52"/>
    <mergeCell ref="CO52:DF52"/>
    <mergeCell ref="BW49:CN49"/>
    <mergeCell ref="CO49:DF49"/>
    <mergeCell ref="BW51:CN51"/>
    <mergeCell ref="CO51:DF51"/>
    <mergeCell ref="A34:AB34"/>
    <mergeCell ref="A35:AB35"/>
    <mergeCell ref="AI23:BB23"/>
    <mergeCell ref="BC23:BV23"/>
    <mergeCell ref="AI24:BB24"/>
    <mergeCell ref="BC24:BV24"/>
    <mergeCell ref="A32:AB32"/>
    <mergeCell ref="AC32:AH32"/>
    <mergeCell ref="AI32:BB32"/>
    <mergeCell ref="BC32:BV32"/>
    <mergeCell ref="AI30:BB30"/>
    <mergeCell ref="BC30:BV30"/>
    <mergeCell ref="BW48:CM48"/>
    <mergeCell ref="CO48:DF48"/>
    <mergeCell ref="AI33:BB33"/>
    <mergeCell ref="BC33:BV33"/>
    <mergeCell ref="CO33:DF33"/>
    <mergeCell ref="BW33:CN33"/>
    <mergeCell ref="BW44:CN44"/>
    <mergeCell ref="CO44:DF44"/>
    <mergeCell ref="A25:AB25"/>
    <mergeCell ref="AC25:AH25"/>
    <mergeCell ref="A36:AB36"/>
    <mergeCell ref="AC34:AH34"/>
    <mergeCell ref="AC35:AH35"/>
    <mergeCell ref="AC36:AH36"/>
    <mergeCell ref="A30:AB30"/>
    <mergeCell ref="AC30:AH30"/>
    <mergeCell ref="A33:AB33"/>
    <mergeCell ref="AC33:AH33"/>
    <mergeCell ref="AI34:BB34"/>
    <mergeCell ref="AI35:BB35"/>
    <mergeCell ref="AI36:BB36"/>
    <mergeCell ref="BC34:BV34"/>
    <mergeCell ref="BC35:BV35"/>
    <mergeCell ref="BC36:BV36"/>
    <mergeCell ref="BC14:BV15"/>
    <mergeCell ref="BW14:CN15"/>
    <mergeCell ref="CO14:DF15"/>
    <mergeCell ref="A14:AB14"/>
    <mergeCell ref="AC14:AH15"/>
    <mergeCell ref="AI14:BB15"/>
    <mergeCell ref="A15:AB15"/>
    <mergeCell ref="A19:AB19"/>
    <mergeCell ref="AC19:AH19"/>
    <mergeCell ref="AI19:BB19"/>
    <mergeCell ref="BC19:BV19"/>
    <mergeCell ref="BW37:CN37"/>
    <mergeCell ref="CO37:DF37"/>
    <mergeCell ref="BW19:CN19"/>
    <mergeCell ref="CO19:DF19"/>
    <mergeCell ref="CO36:DF36"/>
    <mergeCell ref="BW34:CN34"/>
    <mergeCell ref="BW35:CN35"/>
    <mergeCell ref="BW36:CN36"/>
    <mergeCell ref="BW23:CN23"/>
    <mergeCell ref="CO23:DF23"/>
    <mergeCell ref="AI38:BB38"/>
    <mergeCell ref="BC38:BV38"/>
    <mergeCell ref="A37:AB37"/>
    <mergeCell ref="AC37:AH37"/>
    <mergeCell ref="AI37:BB37"/>
    <mergeCell ref="BC37:BV37"/>
    <mergeCell ref="BW38:CN38"/>
    <mergeCell ref="CO38:DF38"/>
    <mergeCell ref="A39:AB39"/>
    <mergeCell ref="AC39:AH39"/>
    <mergeCell ref="AI39:BB39"/>
    <mergeCell ref="BC39:BV39"/>
    <mergeCell ref="BW39:CN39"/>
    <mergeCell ref="CO39:DF39"/>
    <mergeCell ref="A38:AB38"/>
    <mergeCell ref="AC38:AH38"/>
    <mergeCell ref="BW40:CN40"/>
    <mergeCell ref="CO40:DF40"/>
    <mergeCell ref="A40:AB40"/>
    <mergeCell ref="AC40:AH40"/>
    <mergeCell ref="AI40:BB40"/>
    <mergeCell ref="BC40:BV40"/>
  </mergeCells>
  <printOptions/>
  <pageMargins left="0.07874015748031496" right="0" top="0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4"/>
  <sheetViews>
    <sheetView zoomScalePageLayoutView="0" workbookViewId="0" topLeftCell="A183">
      <selection activeCell="E185" sqref="E185"/>
    </sheetView>
  </sheetViews>
  <sheetFormatPr defaultColWidth="9.00390625" defaultRowHeight="12.75"/>
  <cols>
    <col min="1" max="1" width="33.25390625" style="0" customWidth="1"/>
    <col min="2" max="2" width="5.25390625" style="1" customWidth="1"/>
    <col min="3" max="3" width="23.875" style="1" customWidth="1"/>
    <col min="4" max="4" width="14.00390625" style="1" customWidth="1"/>
    <col min="5" max="5" width="12.375" style="1" customWidth="1"/>
    <col min="6" max="6" width="17.125" style="1" customWidth="1"/>
    <col min="7" max="8" width="10.00390625" style="0" bestFit="1" customWidth="1"/>
    <col min="10" max="10" width="9.25390625" style="0" bestFit="1" customWidth="1"/>
  </cols>
  <sheetData>
    <row r="1" spans="1:6" ht="12.75">
      <c r="A1" s="70"/>
      <c r="B1" s="71"/>
      <c r="C1" s="71"/>
      <c r="D1" s="71"/>
      <c r="E1" s="169" t="s">
        <v>0</v>
      </c>
      <c r="F1" s="169"/>
    </row>
    <row r="2" spans="1:6" s="27" customFormat="1" ht="15.75">
      <c r="A2" s="72"/>
      <c r="B2" s="73" t="s">
        <v>157</v>
      </c>
      <c r="C2" s="74"/>
      <c r="D2" s="74"/>
      <c r="E2" s="74"/>
      <c r="F2" s="74"/>
    </row>
    <row r="3" spans="1:7" s="27" customFormat="1" ht="36" customHeight="1">
      <c r="A3" s="45" t="s">
        <v>1</v>
      </c>
      <c r="B3" s="47" t="s">
        <v>2</v>
      </c>
      <c r="C3" s="47" t="s">
        <v>3</v>
      </c>
      <c r="D3" s="47" t="s">
        <v>4</v>
      </c>
      <c r="E3" s="46" t="s">
        <v>5</v>
      </c>
      <c r="F3" s="47" t="s">
        <v>6</v>
      </c>
      <c r="G3" s="48"/>
    </row>
    <row r="4" spans="1:7" s="27" customFormat="1" ht="12" customHeight="1" thickBot="1">
      <c r="A4" s="45">
        <v>1</v>
      </c>
      <c r="B4" s="50">
        <v>2</v>
      </c>
      <c r="C4" s="50">
        <v>3</v>
      </c>
      <c r="D4" s="50">
        <v>4</v>
      </c>
      <c r="E4" s="49">
        <v>5</v>
      </c>
      <c r="F4" s="50">
        <v>6</v>
      </c>
      <c r="G4" s="48"/>
    </row>
    <row r="5" spans="1:13" s="27" customFormat="1" ht="21.75" customHeight="1">
      <c r="A5" s="75" t="s">
        <v>7</v>
      </c>
      <c r="B5" s="76">
        <v>200</v>
      </c>
      <c r="C5" s="77" t="s">
        <v>8</v>
      </c>
      <c r="D5" s="69">
        <v>7979700</v>
      </c>
      <c r="E5" s="69">
        <v>6630709.28</v>
      </c>
      <c r="F5" s="78">
        <f>D5-E5</f>
        <v>1348990.7199999997</v>
      </c>
      <c r="G5" s="43"/>
      <c r="H5" s="43"/>
      <c r="I5" s="43"/>
      <c r="J5" s="43"/>
      <c r="K5" s="43"/>
      <c r="L5" s="43"/>
      <c r="M5" s="43"/>
    </row>
    <row r="6" spans="1:13" s="27" customFormat="1" ht="12.75">
      <c r="A6" s="79" t="s">
        <v>199</v>
      </c>
      <c r="B6" s="170">
        <v>200</v>
      </c>
      <c r="C6" s="172" t="s">
        <v>10</v>
      </c>
      <c r="D6" s="173">
        <v>7979700</v>
      </c>
      <c r="E6" s="174">
        <f>E8+E86+E98+E114+E134+E165+E185</f>
        <v>6530915.279999999</v>
      </c>
      <c r="F6" s="175">
        <f>D6-E6</f>
        <v>1448784.7200000007</v>
      </c>
      <c r="G6" s="43"/>
      <c r="H6" s="43"/>
      <c r="I6" s="43"/>
      <c r="J6" s="43"/>
      <c r="K6" s="43"/>
      <c r="L6" s="43"/>
      <c r="M6" s="43"/>
    </row>
    <row r="7" spans="1:13" s="27" customFormat="1" ht="24">
      <c r="A7" s="80" t="s">
        <v>9</v>
      </c>
      <c r="B7" s="171"/>
      <c r="C7" s="172"/>
      <c r="D7" s="173"/>
      <c r="E7" s="174"/>
      <c r="F7" s="176"/>
      <c r="G7" s="52"/>
      <c r="H7" s="52"/>
      <c r="I7" s="43"/>
      <c r="J7" s="43"/>
      <c r="K7" s="43"/>
      <c r="L7" s="43"/>
      <c r="M7" s="43"/>
    </row>
    <row r="8" spans="1:13" s="27" customFormat="1" ht="12.75">
      <c r="A8" s="81" t="s">
        <v>11</v>
      </c>
      <c r="B8" s="82">
        <v>200</v>
      </c>
      <c r="C8" s="83" t="s">
        <v>12</v>
      </c>
      <c r="D8" s="84">
        <v>3582800</v>
      </c>
      <c r="E8" s="85">
        <f>E9+E22+E64+E74+E80</f>
        <v>3315092.8599999994</v>
      </c>
      <c r="F8" s="86">
        <f>D8-E8</f>
        <v>267707.1400000006</v>
      </c>
      <c r="G8" s="43"/>
      <c r="H8" s="52"/>
      <c r="I8" s="43"/>
      <c r="J8" s="43"/>
      <c r="K8" s="43"/>
      <c r="L8" s="43"/>
      <c r="M8" s="43"/>
    </row>
    <row r="9" spans="1:13" s="27" customFormat="1" ht="36" customHeight="1">
      <c r="A9" s="87" t="s">
        <v>13</v>
      </c>
      <c r="B9" s="82">
        <v>200</v>
      </c>
      <c r="C9" s="37" t="s">
        <v>14</v>
      </c>
      <c r="D9" s="88">
        <v>641000</v>
      </c>
      <c r="E9" s="64">
        <f>E10</f>
        <v>612089.34</v>
      </c>
      <c r="F9" s="86">
        <f aca="true" t="shared" si="0" ref="F9:F91">D9-E9</f>
        <v>28910.660000000033</v>
      </c>
      <c r="G9" s="43"/>
      <c r="H9" s="43"/>
      <c r="I9" s="43"/>
      <c r="J9" s="43"/>
      <c r="K9" s="43"/>
      <c r="L9" s="43"/>
      <c r="M9" s="43"/>
    </row>
    <row r="10" spans="1:13" s="27" customFormat="1" ht="60">
      <c r="A10" s="89" t="s">
        <v>15</v>
      </c>
      <c r="B10" s="82">
        <v>200</v>
      </c>
      <c r="C10" s="37" t="s">
        <v>16</v>
      </c>
      <c r="D10" s="88">
        <v>641000</v>
      </c>
      <c r="E10" s="64">
        <f>E11</f>
        <v>612089.34</v>
      </c>
      <c r="F10" s="86">
        <f t="shared" si="0"/>
        <v>28910.660000000033</v>
      </c>
      <c r="G10" s="43"/>
      <c r="H10" s="43"/>
      <c r="I10" s="43"/>
      <c r="J10" s="43"/>
      <c r="K10" s="43"/>
      <c r="L10" s="43"/>
      <c r="M10" s="43"/>
    </row>
    <row r="11" spans="1:13" s="27" customFormat="1" ht="12.75">
      <c r="A11" s="87" t="s">
        <v>17</v>
      </c>
      <c r="B11" s="82">
        <v>200</v>
      </c>
      <c r="C11" s="37" t="s">
        <v>18</v>
      </c>
      <c r="D11" s="88">
        <v>641000</v>
      </c>
      <c r="E11" s="64">
        <f>E12+E18</f>
        <v>612089.34</v>
      </c>
      <c r="F11" s="86">
        <f t="shared" si="0"/>
        <v>28910.660000000033</v>
      </c>
      <c r="G11" s="43"/>
      <c r="H11" s="43"/>
      <c r="I11" s="43"/>
      <c r="J11" s="43"/>
      <c r="K11" s="43"/>
      <c r="L11" s="43"/>
      <c r="M11" s="43"/>
    </row>
    <row r="12" spans="1:13" s="27" customFormat="1" ht="12.75">
      <c r="A12" s="87" t="s">
        <v>235</v>
      </c>
      <c r="B12" s="82">
        <v>200</v>
      </c>
      <c r="C12" s="37" t="s">
        <v>230</v>
      </c>
      <c r="D12" s="88">
        <v>618300</v>
      </c>
      <c r="E12" s="64">
        <f>E13</f>
        <v>589538.7</v>
      </c>
      <c r="F12" s="86">
        <f t="shared" si="0"/>
        <v>28761.300000000047</v>
      </c>
      <c r="G12" s="43"/>
      <c r="H12" s="43"/>
      <c r="I12" s="43"/>
      <c r="J12" s="43"/>
      <c r="K12" s="43"/>
      <c r="L12" s="43"/>
      <c r="M12" s="43"/>
    </row>
    <row r="13" spans="1:13" s="27" customFormat="1" ht="12.75">
      <c r="A13" s="87" t="s">
        <v>19</v>
      </c>
      <c r="B13" s="82">
        <v>200</v>
      </c>
      <c r="C13" s="37" t="s">
        <v>231</v>
      </c>
      <c r="D13" s="88">
        <f>D15+D16</f>
        <v>618300</v>
      </c>
      <c r="E13" s="64">
        <f>E14</f>
        <v>589538.7</v>
      </c>
      <c r="F13" s="86">
        <f t="shared" si="0"/>
        <v>28761.300000000047</v>
      </c>
      <c r="G13" s="43"/>
      <c r="H13" s="43"/>
      <c r="I13" s="43"/>
      <c r="J13" s="43"/>
      <c r="K13" s="43"/>
      <c r="L13" s="43"/>
      <c r="M13" s="43"/>
    </row>
    <row r="14" spans="1:13" s="27" customFormat="1" ht="15.75" customHeight="1">
      <c r="A14" s="87" t="s">
        <v>20</v>
      </c>
      <c r="B14" s="82">
        <v>200</v>
      </c>
      <c r="C14" s="37" t="s">
        <v>232</v>
      </c>
      <c r="D14" s="88">
        <v>618300</v>
      </c>
      <c r="E14" s="64">
        <f>E15+E16</f>
        <v>589538.7</v>
      </c>
      <c r="F14" s="86">
        <f t="shared" si="0"/>
        <v>28761.300000000047</v>
      </c>
      <c r="G14" s="43"/>
      <c r="H14" s="43"/>
      <c r="I14" s="43"/>
      <c r="J14" s="43"/>
      <c r="K14" s="43"/>
      <c r="L14" s="43"/>
      <c r="M14" s="43"/>
    </row>
    <row r="15" spans="1:13" s="27" customFormat="1" ht="12.75">
      <c r="A15" s="87" t="s">
        <v>21</v>
      </c>
      <c r="B15" s="82">
        <v>200</v>
      </c>
      <c r="C15" s="37" t="s">
        <v>233</v>
      </c>
      <c r="D15" s="88">
        <v>460500</v>
      </c>
      <c r="E15" s="88">
        <v>431774.79</v>
      </c>
      <c r="F15" s="86">
        <f t="shared" si="0"/>
        <v>28725.21000000002</v>
      </c>
      <c r="G15" s="43"/>
      <c r="H15" s="43"/>
      <c r="I15" s="43"/>
      <c r="J15" s="43"/>
      <c r="K15" s="43"/>
      <c r="L15" s="43"/>
      <c r="M15" s="43"/>
    </row>
    <row r="16" spans="1:13" s="27" customFormat="1" ht="12.75">
      <c r="A16" s="87" t="s">
        <v>208</v>
      </c>
      <c r="B16" s="82">
        <v>200</v>
      </c>
      <c r="C16" s="37" t="s">
        <v>257</v>
      </c>
      <c r="D16" s="88">
        <v>157800</v>
      </c>
      <c r="E16" s="88">
        <v>157763.91</v>
      </c>
      <c r="F16" s="86">
        <f t="shared" si="0"/>
        <v>36.08999999999651</v>
      </c>
      <c r="G16" s="43"/>
      <c r="H16" s="43"/>
      <c r="I16" s="43"/>
      <c r="J16" s="43"/>
      <c r="K16" s="43"/>
      <c r="L16" s="43"/>
      <c r="M16" s="43"/>
    </row>
    <row r="17" spans="1:13" s="27" customFormat="1" ht="24">
      <c r="A17" s="87" t="s">
        <v>241</v>
      </c>
      <c r="B17" s="82">
        <v>200</v>
      </c>
      <c r="C17" s="37" t="s">
        <v>259</v>
      </c>
      <c r="D17" s="88">
        <v>22700</v>
      </c>
      <c r="E17" s="64">
        <f>E18</f>
        <v>22550.64</v>
      </c>
      <c r="F17" s="86">
        <f t="shared" si="0"/>
        <v>149.36000000000058</v>
      </c>
      <c r="G17" s="43"/>
      <c r="H17" s="43"/>
      <c r="I17" s="43"/>
      <c r="J17" s="43"/>
      <c r="K17" s="43"/>
      <c r="L17" s="43"/>
      <c r="M17" s="43"/>
    </row>
    <row r="18" spans="1:13" s="27" customFormat="1" ht="12.75">
      <c r="A18" s="87" t="s">
        <v>19</v>
      </c>
      <c r="B18" s="82">
        <v>200</v>
      </c>
      <c r="C18" s="37" t="s">
        <v>258</v>
      </c>
      <c r="D18" s="88">
        <v>22700</v>
      </c>
      <c r="E18" s="64">
        <f>E19</f>
        <v>22550.64</v>
      </c>
      <c r="F18" s="86">
        <f t="shared" si="0"/>
        <v>149.36000000000058</v>
      </c>
      <c r="G18" s="43"/>
      <c r="H18" s="43"/>
      <c r="I18" s="43"/>
      <c r="J18" s="43"/>
      <c r="K18" s="43"/>
      <c r="L18" s="43"/>
      <c r="M18" s="43"/>
    </row>
    <row r="19" spans="1:13" s="27" customFormat="1" ht="13.5" customHeight="1">
      <c r="A19" s="87" t="s">
        <v>20</v>
      </c>
      <c r="B19" s="82">
        <v>200</v>
      </c>
      <c r="C19" s="37" t="s">
        <v>396</v>
      </c>
      <c r="D19" s="88">
        <v>22700</v>
      </c>
      <c r="E19" s="64">
        <f>E20+E21</f>
        <v>22550.64</v>
      </c>
      <c r="F19" s="86">
        <f t="shared" si="0"/>
        <v>149.36000000000058</v>
      </c>
      <c r="G19" s="43"/>
      <c r="H19" s="43"/>
      <c r="I19" s="43"/>
      <c r="J19" s="43"/>
      <c r="K19" s="43"/>
      <c r="L19" s="43"/>
      <c r="M19" s="43"/>
    </row>
    <row r="20" spans="1:13" s="27" customFormat="1" ht="12.75">
      <c r="A20" s="87" t="s">
        <v>22</v>
      </c>
      <c r="B20" s="82">
        <v>200</v>
      </c>
      <c r="C20" s="37" t="s">
        <v>234</v>
      </c>
      <c r="D20" s="88">
        <v>17400</v>
      </c>
      <c r="E20" s="88">
        <v>17320</v>
      </c>
      <c r="F20" s="86">
        <f t="shared" si="0"/>
        <v>80</v>
      </c>
      <c r="G20" s="43"/>
      <c r="H20" s="43"/>
      <c r="I20" s="43"/>
      <c r="J20" s="43"/>
      <c r="K20" s="43"/>
      <c r="L20" s="43"/>
      <c r="M20" s="43"/>
    </row>
    <row r="21" spans="1:13" s="27" customFormat="1" ht="12.75">
      <c r="A21" s="87" t="s">
        <v>210</v>
      </c>
      <c r="B21" s="82">
        <v>200</v>
      </c>
      <c r="C21" s="37" t="s">
        <v>381</v>
      </c>
      <c r="D21" s="88">
        <v>5300</v>
      </c>
      <c r="E21" s="88">
        <v>5230.64</v>
      </c>
      <c r="F21" s="86">
        <f>D21-E21</f>
        <v>69.35999999999967</v>
      </c>
      <c r="G21" s="43"/>
      <c r="H21" s="43"/>
      <c r="I21" s="43"/>
      <c r="J21" s="43"/>
      <c r="K21" s="43"/>
      <c r="L21" s="43"/>
      <c r="M21" s="43"/>
    </row>
    <row r="22" spans="1:13" s="27" customFormat="1" ht="60">
      <c r="A22" s="87" t="s">
        <v>23</v>
      </c>
      <c r="B22" s="82">
        <v>200</v>
      </c>
      <c r="C22" s="37" t="s">
        <v>24</v>
      </c>
      <c r="D22" s="88">
        <v>2674000</v>
      </c>
      <c r="E22" s="64">
        <f>E23+E53</f>
        <v>2436203.5199999996</v>
      </c>
      <c r="F22" s="86">
        <f t="shared" si="0"/>
        <v>237796.48000000045</v>
      </c>
      <c r="G22" s="52"/>
      <c r="H22" s="52"/>
      <c r="I22" s="43"/>
      <c r="J22" s="43"/>
      <c r="K22" s="43"/>
      <c r="L22" s="43"/>
      <c r="M22" s="43"/>
    </row>
    <row r="23" spans="1:13" s="27" customFormat="1" ht="60">
      <c r="A23" s="87" t="s">
        <v>25</v>
      </c>
      <c r="B23" s="82">
        <v>200</v>
      </c>
      <c r="C23" s="37" t="s">
        <v>26</v>
      </c>
      <c r="D23" s="88">
        <v>2634000</v>
      </c>
      <c r="E23" s="64">
        <f>E24</f>
        <v>2402303.5199999996</v>
      </c>
      <c r="F23" s="86">
        <f t="shared" si="0"/>
        <v>231696.48000000045</v>
      </c>
      <c r="G23" s="43"/>
      <c r="H23" s="43"/>
      <c r="I23" s="43"/>
      <c r="J23" s="43"/>
      <c r="K23" s="43"/>
      <c r="L23" s="43"/>
      <c r="M23" s="43"/>
    </row>
    <row r="24" spans="1:13" s="27" customFormat="1" ht="12.75">
      <c r="A24" s="87" t="s">
        <v>27</v>
      </c>
      <c r="B24" s="82">
        <v>200</v>
      </c>
      <c r="C24" s="37" t="s">
        <v>28</v>
      </c>
      <c r="D24" s="88">
        <v>2634000</v>
      </c>
      <c r="E24" s="64">
        <f>E25+E29+E33+E40+E49+E51</f>
        <v>2402303.5199999996</v>
      </c>
      <c r="F24" s="86">
        <f t="shared" si="0"/>
        <v>231696.48000000045</v>
      </c>
      <c r="G24" s="43"/>
      <c r="H24" s="43"/>
      <c r="I24" s="43"/>
      <c r="J24" s="43"/>
      <c r="K24" s="43"/>
      <c r="L24" s="43"/>
      <c r="M24" s="43"/>
    </row>
    <row r="25" spans="1:13" s="27" customFormat="1" ht="12.75">
      <c r="A25" s="87" t="s">
        <v>235</v>
      </c>
      <c r="B25" s="82">
        <v>200</v>
      </c>
      <c r="C25" s="37" t="s">
        <v>236</v>
      </c>
      <c r="D25" s="64">
        <f>D26</f>
        <v>1852200</v>
      </c>
      <c r="E25" s="64">
        <f>E26</f>
        <v>1653686.93</v>
      </c>
      <c r="F25" s="86">
        <f t="shared" si="0"/>
        <v>198513.07000000007</v>
      </c>
      <c r="G25" s="43"/>
      <c r="H25" s="43"/>
      <c r="I25" s="43"/>
      <c r="J25" s="43"/>
      <c r="K25" s="43"/>
      <c r="L25" s="43"/>
      <c r="M25" s="43"/>
    </row>
    <row r="26" spans="1:13" s="27" customFormat="1" ht="24">
      <c r="A26" s="87" t="s">
        <v>209</v>
      </c>
      <c r="B26" s="82">
        <v>200</v>
      </c>
      <c r="C26" s="37" t="s">
        <v>237</v>
      </c>
      <c r="D26" s="64">
        <f>D27+D28</f>
        <v>1852200</v>
      </c>
      <c r="E26" s="64">
        <f>E27+E28</f>
        <v>1653686.93</v>
      </c>
      <c r="F26" s="86">
        <f t="shared" si="0"/>
        <v>198513.07000000007</v>
      </c>
      <c r="G26" s="43"/>
      <c r="H26" s="43"/>
      <c r="I26" s="43"/>
      <c r="J26" s="43"/>
      <c r="K26" s="43"/>
      <c r="L26" s="43"/>
      <c r="M26" s="43"/>
    </row>
    <row r="27" spans="1:13" s="27" customFormat="1" ht="12.75">
      <c r="A27" s="87" t="s">
        <v>21</v>
      </c>
      <c r="B27" s="82">
        <v>200</v>
      </c>
      <c r="C27" s="37" t="s">
        <v>239</v>
      </c>
      <c r="D27" s="88">
        <v>1409400</v>
      </c>
      <c r="E27" s="88">
        <v>1227108.66</v>
      </c>
      <c r="F27" s="86">
        <f t="shared" si="0"/>
        <v>182291.34000000008</v>
      </c>
      <c r="G27" s="43"/>
      <c r="H27" s="43"/>
      <c r="I27" s="43"/>
      <c r="J27" s="43"/>
      <c r="K27" s="43"/>
      <c r="L27" s="43"/>
      <c r="M27" s="43"/>
    </row>
    <row r="28" spans="1:13" s="27" customFormat="1" ht="12.75">
      <c r="A28" s="87" t="s">
        <v>210</v>
      </c>
      <c r="B28" s="82">
        <v>200</v>
      </c>
      <c r="C28" s="37" t="s">
        <v>240</v>
      </c>
      <c r="D28" s="88">
        <v>442800</v>
      </c>
      <c r="E28" s="88">
        <v>426578.27</v>
      </c>
      <c r="F28" s="86">
        <f t="shared" si="0"/>
        <v>16221.729999999981</v>
      </c>
      <c r="G28" s="43"/>
      <c r="H28" s="43"/>
      <c r="I28" s="43"/>
      <c r="J28" s="43"/>
      <c r="K28" s="43"/>
      <c r="L28" s="43"/>
      <c r="M28" s="43"/>
    </row>
    <row r="29" spans="1:13" s="27" customFormat="1" ht="24">
      <c r="A29" s="87" t="s">
        <v>241</v>
      </c>
      <c r="B29" s="82">
        <v>200</v>
      </c>
      <c r="C29" s="37" t="s">
        <v>242</v>
      </c>
      <c r="D29" s="88">
        <v>41100</v>
      </c>
      <c r="E29" s="64">
        <f>E30</f>
        <v>24917.68</v>
      </c>
      <c r="F29" s="86">
        <f t="shared" si="0"/>
        <v>16182.32</v>
      </c>
      <c r="G29" s="43"/>
      <c r="H29" s="43"/>
      <c r="I29" s="43"/>
      <c r="J29" s="43"/>
      <c r="K29" s="43"/>
      <c r="L29" s="43"/>
      <c r="M29" s="43"/>
    </row>
    <row r="30" spans="1:13" s="27" customFormat="1" ht="24">
      <c r="A30" s="87" t="s">
        <v>209</v>
      </c>
      <c r="B30" s="82">
        <v>200</v>
      </c>
      <c r="C30" s="37" t="s">
        <v>243</v>
      </c>
      <c r="D30" s="88">
        <v>41100</v>
      </c>
      <c r="E30" s="64">
        <f>E31+E32</f>
        <v>24917.68</v>
      </c>
      <c r="F30" s="86">
        <f t="shared" si="0"/>
        <v>16182.32</v>
      </c>
      <c r="G30" s="43"/>
      <c r="H30" s="43"/>
      <c r="I30" s="43"/>
      <c r="J30" s="43"/>
      <c r="K30" s="43"/>
      <c r="L30" s="43"/>
      <c r="M30" s="43"/>
    </row>
    <row r="31" spans="1:13" s="27" customFormat="1" ht="12.75">
      <c r="A31" s="87" t="s">
        <v>22</v>
      </c>
      <c r="B31" s="82">
        <v>200</v>
      </c>
      <c r="C31" s="37" t="s">
        <v>238</v>
      </c>
      <c r="D31" s="88">
        <v>33300</v>
      </c>
      <c r="E31" s="88">
        <v>19138</v>
      </c>
      <c r="F31" s="86">
        <f t="shared" si="0"/>
        <v>14162</v>
      </c>
      <c r="G31" s="43"/>
      <c r="H31" s="43"/>
      <c r="I31" s="43"/>
      <c r="J31" s="43"/>
      <c r="K31" s="43"/>
      <c r="L31" s="43"/>
      <c r="M31" s="43"/>
    </row>
    <row r="32" spans="1:13" s="27" customFormat="1" ht="12.75">
      <c r="A32" s="87" t="s">
        <v>210</v>
      </c>
      <c r="B32" s="82">
        <v>200</v>
      </c>
      <c r="C32" s="37" t="s">
        <v>397</v>
      </c>
      <c r="D32" s="88">
        <v>7800</v>
      </c>
      <c r="E32" s="88">
        <v>5779.68</v>
      </c>
      <c r="F32" s="86">
        <f t="shared" si="0"/>
        <v>2020.3199999999997</v>
      </c>
      <c r="G32" s="43"/>
      <c r="H32" s="43"/>
      <c r="I32" s="43"/>
      <c r="J32" s="43"/>
      <c r="K32" s="43"/>
      <c r="L32" s="43"/>
      <c r="M32" s="43"/>
    </row>
    <row r="33" spans="1:13" s="27" customFormat="1" ht="36">
      <c r="A33" s="87" t="s">
        <v>244</v>
      </c>
      <c r="B33" s="82">
        <v>200</v>
      </c>
      <c r="C33" s="37" t="s">
        <v>245</v>
      </c>
      <c r="D33" s="64">
        <f>D34+D38</f>
        <v>183400</v>
      </c>
      <c r="E33" s="64">
        <f>E34+E38</f>
        <v>183182.1</v>
      </c>
      <c r="F33" s="86">
        <f t="shared" si="0"/>
        <v>217.89999999999418</v>
      </c>
      <c r="G33" s="43"/>
      <c r="H33" s="43"/>
      <c r="I33" s="43"/>
      <c r="J33" s="43"/>
      <c r="K33" s="43"/>
      <c r="L33" s="43"/>
      <c r="M33" s="43"/>
    </row>
    <row r="34" spans="1:13" s="27" customFormat="1" ht="12.75">
      <c r="A34" s="87" t="s">
        <v>36</v>
      </c>
      <c r="B34" s="82">
        <v>200</v>
      </c>
      <c r="C34" s="37" t="s">
        <v>246</v>
      </c>
      <c r="D34" s="64">
        <f>D35+D36+D37</f>
        <v>169500</v>
      </c>
      <c r="E34" s="64">
        <f>E35+E36+E37</f>
        <v>169356.1</v>
      </c>
      <c r="F34" s="86">
        <f t="shared" si="0"/>
        <v>143.89999999999418</v>
      </c>
      <c r="G34" s="43"/>
      <c r="H34" s="43"/>
      <c r="I34" s="43"/>
      <c r="J34" s="43"/>
      <c r="K34" s="43"/>
      <c r="L34" s="43"/>
      <c r="M34" s="43"/>
    </row>
    <row r="35" spans="1:13" s="27" customFormat="1" ht="12.75">
      <c r="A35" s="87" t="s">
        <v>29</v>
      </c>
      <c r="B35" s="82">
        <v>200</v>
      </c>
      <c r="C35" s="37" t="s">
        <v>247</v>
      </c>
      <c r="D35" s="88">
        <v>67000</v>
      </c>
      <c r="E35" s="88">
        <v>66997.32</v>
      </c>
      <c r="F35" s="86">
        <f t="shared" si="0"/>
        <v>2.679999999993015</v>
      </c>
      <c r="G35" s="43"/>
      <c r="H35" s="43"/>
      <c r="I35" s="43"/>
      <c r="J35" s="43"/>
      <c r="K35" s="43"/>
      <c r="L35" s="43"/>
      <c r="M35" s="43"/>
    </row>
    <row r="36" spans="1:13" s="27" customFormat="1" ht="12.75">
      <c r="A36" s="87" t="s">
        <v>211</v>
      </c>
      <c r="B36" s="82">
        <v>200</v>
      </c>
      <c r="C36" s="37" t="s">
        <v>395</v>
      </c>
      <c r="D36" s="88">
        <v>17100</v>
      </c>
      <c r="E36" s="88">
        <v>17016</v>
      </c>
      <c r="F36" s="86">
        <f t="shared" si="0"/>
        <v>84</v>
      </c>
      <c r="G36" s="43"/>
      <c r="H36" s="43"/>
      <c r="I36" s="43"/>
      <c r="J36" s="43"/>
      <c r="K36" s="43"/>
      <c r="L36" s="43"/>
      <c r="M36" s="43"/>
    </row>
    <row r="37" spans="1:13" s="27" customFormat="1" ht="12.75">
      <c r="A37" s="87" t="s">
        <v>37</v>
      </c>
      <c r="B37" s="82">
        <v>200</v>
      </c>
      <c r="C37" s="37" t="s">
        <v>248</v>
      </c>
      <c r="D37" s="88">
        <v>85400</v>
      </c>
      <c r="E37" s="88">
        <v>85342.78</v>
      </c>
      <c r="F37" s="86">
        <f t="shared" si="0"/>
        <v>57.220000000001164</v>
      </c>
      <c r="G37" s="43"/>
      <c r="H37" s="43"/>
      <c r="I37" s="43"/>
      <c r="J37" s="43"/>
      <c r="K37" s="43"/>
      <c r="L37" s="43"/>
      <c r="M37" s="43"/>
    </row>
    <row r="38" spans="1:13" s="27" customFormat="1" ht="12.75">
      <c r="A38" s="31" t="s">
        <v>33</v>
      </c>
      <c r="B38" s="39">
        <v>200</v>
      </c>
      <c r="C38" s="30" t="s">
        <v>398</v>
      </c>
      <c r="D38" s="63">
        <f>D39</f>
        <v>13900</v>
      </c>
      <c r="E38" s="63">
        <f>E39</f>
        <v>13826</v>
      </c>
      <c r="F38" s="51">
        <f t="shared" si="0"/>
        <v>74</v>
      </c>
      <c r="G38" s="43"/>
      <c r="H38" s="43"/>
      <c r="I38" s="43"/>
      <c r="J38" s="43"/>
      <c r="K38" s="43"/>
      <c r="L38" s="43"/>
      <c r="M38" s="43"/>
    </row>
    <row r="39" spans="1:13" s="27" customFormat="1" ht="12.75">
      <c r="A39" s="31" t="s">
        <v>377</v>
      </c>
      <c r="B39" s="39">
        <v>200</v>
      </c>
      <c r="C39" s="30" t="s">
        <v>399</v>
      </c>
      <c r="D39" s="29">
        <v>13900</v>
      </c>
      <c r="E39" s="29">
        <v>13826</v>
      </c>
      <c r="F39" s="51">
        <f t="shared" si="0"/>
        <v>74</v>
      </c>
      <c r="G39" s="43"/>
      <c r="H39" s="43"/>
      <c r="I39" s="43"/>
      <c r="J39" s="43"/>
      <c r="K39" s="43"/>
      <c r="L39" s="43"/>
      <c r="M39" s="43"/>
    </row>
    <row r="40" spans="1:13" s="27" customFormat="1" ht="27" customHeight="1">
      <c r="A40" s="31" t="s">
        <v>249</v>
      </c>
      <c r="B40" s="39">
        <v>200</v>
      </c>
      <c r="C40" s="30" t="s">
        <v>260</v>
      </c>
      <c r="D40" s="63">
        <f>D41+D47</f>
        <v>530100</v>
      </c>
      <c r="E40" s="63">
        <f>E41+E47</f>
        <v>513772.76</v>
      </c>
      <c r="F40" s="51">
        <f t="shared" si="0"/>
        <v>16327.23999999999</v>
      </c>
      <c r="G40" s="43"/>
      <c r="H40" s="43"/>
      <c r="I40" s="43"/>
      <c r="J40" s="43"/>
      <c r="K40" s="43"/>
      <c r="L40" s="43"/>
      <c r="M40" s="43"/>
    </row>
    <row r="41" spans="1:13" s="27" customFormat="1" ht="12.75">
      <c r="A41" s="31" t="s">
        <v>36</v>
      </c>
      <c r="B41" s="39">
        <v>200</v>
      </c>
      <c r="C41" s="30" t="s">
        <v>251</v>
      </c>
      <c r="D41" s="63">
        <f>D42+D43+D44+D45+D46</f>
        <v>304400</v>
      </c>
      <c r="E41" s="63">
        <f>E42+E43+E44+E45+E46</f>
        <v>300869.36</v>
      </c>
      <c r="F41" s="51">
        <f t="shared" si="0"/>
        <v>3530.640000000014</v>
      </c>
      <c r="G41" s="43"/>
      <c r="H41" s="43"/>
      <c r="I41" s="43"/>
      <c r="J41" s="43"/>
      <c r="K41" s="43"/>
      <c r="L41" s="43"/>
      <c r="M41" s="43"/>
    </row>
    <row r="42" spans="1:13" s="27" customFormat="1" ht="12.75">
      <c r="A42" s="31" t="s">
        <v>29</v>
      </c>
      <c r="B42" s="39">
        <v>200</v>
      </c>
      <c r="C42" s="30" t="s">
        <v>420</v>
      </c>
      <c r="D42" s="29">
        <v>1000</v>
      </c>
      <c r="E42" s="29">
        <v>919.57</v>
      </c>
      <c r="F42" s="51">
        <f t="shared" si="0"/>
        <v>80.42999999999995</v>
      </c>
      <c r="G42" s="43"/>
      <c r="H42" s="43"/>
      <c r="I42" s="43"/>
      <c r="J42" s="43"/>
      <c r="K42" s="43"/>
      <c r="L42" s="43"/>
      <c r="M42" s="43"/>
    </row>
    <row r="43" spans="1:13" s="27" customFormat="1" ht="12.75">
      <c r="A43" s="31" t="s">
        <v>30</v>
      </c>
      <c r="B43" s="39">
        <v>200</v>
      </c>
      <c r="C43" s="30" t="s">
        <v>252</v>
      </c>
      <c r="D43" s="29">
        <v>1000</v>
      </c>
      <c r="E43" s="29">
        <v>0</v>
      </c>
      <c r="F43" s="51">
        <f t="shared" si="0"/>
        <v>1000</v>
      </c>
      <c r="G43" s="43"/>
      <c r="H43" s="43"/>
      <c r="I43" s="43"/>
      <c r="J43" s="43"/>
      <c r="K43" s="43"/>
      <c r="L43" s="43"/>
      <c r="M43" s="43"/>
    </row>
    <row r="44" spans="1:13" s="27" customFormat="1" ht="12.75">
      <c r="A44" s="31" t="s">
        <v>31</v>
      </c>
      <c r="B44" s="39">
        <v>200</v>
      </c>
      <c r="C44" s="30" t="s">
        <v>253</v>
      </c>
      <c r="D44" s="29">
        <v>17100</v>
      </c>
      <c r="E44" s="29">
        <v>14717.47</v>
      </c>
      <c r="F44" s="51">
        <f t="shared" si="0"/>
        <v>2382.5300000000007</v>
      </c>
      <c r="G44" s="43"/>
      <c r="H44" s="43"/>
      <c r="I44" s="43"/>
      <c r="J44" s="43"/>
      <c r="K44" s="43"/>
      <c r="L44" s="43"/>
      <c r="M44" s="43"/>
    </row>
    <row r="45" spans="1:13" s="27" customFormat="1" ht="12.75">
      <c r="A45" s="31" t="s">
        <v>211</v>
      </c>
      <c r="B45" s="39">
        <v>200</v>
      </c>
      <c r="C45" s="30" t="s">
        <v>254</v>
      </c>
      <c r="D45" s="29">
        <v>204100</v>
      </c>
      <c r="E45" s="29">
        <v>204100</v>
      </c>
      <c r="F45" s="51">
        <f t="shared" si="0"/>
        <v>0</v>
      </c>
      <c r="G45" s="43"/>
      <c r="H45" s="43"/>
      <c r="I45" s="43"/>
      <c r="J45" s="43"/>
      <c r="K45" s="43"/>
      <c r="L45" s="43"/>
      <c r="M45" s="43"/>
    </row>
    <row r="46" spans="1:13" s="27" customFormat="1" ht="12.75">
      <c r="A46" s="31" t="s">
        <v>37</v>
      </c>
      <c r="B46" s="39">
        <v>200</v>
      </c>
      <c r="C46" s="30" t="s">
        <v>250</v>
      </c>
      <c r="D46" s="29">
        <v>81200</v>
      </c>
      <c r="E46" s="29">
        <v>81132.32</v>
      </c>
      <c r="F46" s="51">
        <f t="shared" si="0"/>
        <v>67.67999999999302</v>
      </c>
      <c r="G46" s="43"/>
      <c r="H46" s="43"/>
      <c r="I46" s="43"/>
      <c r="J46" s="43"/>
      <c r="K46" s="43"/>
      <c r="L46" s="43"/>
      <c r="M46" s="43"/>
    </row>
    <row r="47" spans="1:13" s="27" customFormat="1" ht="12.75">
      <c r="A47" s="31" t="s">
        <v>33</v>
      </c>
      <c r="B47" s="39">
        <v>200</v>
      </c>
      <c r="C47" s="30" t="s">
        <v>255</v>
      </c>
      <c r="D47" s="63">
        <f>D48</f>
        <v>225700</v>
      </c>
      <c r="E47" s="63">
        <f>E48</f>
        <v>212903.4</v>
      </c>
      <c r="F47" s="51">
        <f t="shared" si="0"/>
        <v>12796.600000000006</v>
      </c>
      <c r="G47" s="43"/>
      <c r="H47" s="43"/>
      <c r="I47" s="43"/>
      <c r="J47" s="43"/>
      <c r="K47" s="43"/>
      <c r="L47" s="43"/>
      <c r="M47" s="43"/>
    </row>
    <row r="48" spans="1:13" s="27" customFormat="1" ht="24">
      <c r="A48" s="31" t="s">
        <v>34</v>
      </c>
      <c r="B48" s="39">
        <v>200</v>
      </c>
      <c r="C48" s="30" t="s">
        <v>256</v>
      </c>
      <c r="D48" s="29">
        <v>225700</v>
      </c>
      <c r="E48" s="29">
        <v>212903.4</v>
      </c>
      <c r="F48" s="51">
        <f t="shared" si="0"/>
        <v>12796.600000000006</v>
      </c>
      <c r="G48" s="43"/>
      <c r="H48" s="43"/>
      <c r="I48" s="43"/>
      <c r="J48" s="43"/>
      <c r="K48" s="43"/>
      <c r="L48" s="43"/>
      <c r="M48" s="43"/>
    </row>
    <row r="49" spans="1:13" s="27" customFormat="1" ht="24">
      <c r="A49" s="31" t="s">
        <v>35</v>
      </c>
      <c r="B49" s="39">
        <v>200</v>
      </c>
      <c r="C49" s="30" t="s">
        <v>262</v>
      </c>
      <c r="D49" s="63">
        <f>D50</f>
        <v>1000</v>
      </c>
      <c r="E49" s="63">
        <f>E50</f>
        <v>866.9</v>
      </c>
      <c r="F49" s="51">
        <f t="shared" si="0"/>
        <v>133.10000000000002</v>
      </c>
      <c r="G49" s="43"/>
      <c r="H49" s="43"/>
      <c r="I49" s="43"/>
      <c r="J49" s="43"/>
      <c r="K49" s="43"/>
      <c r="L49" s="43"/>
      <c r="M49" s="43"/>
    </row>
    <row r="50" spans="1:13" s="27" customFormat="1" ht="12.75">
      <c r="A50" s="31" t="s">
        <v>32</v>
      </c>
      <c r="B50" s="39">
        <v>200</v>
      </c>
      <c r="C50" s="30" t="s">
        <v>261</v>
      </c>
      <c r="D50" s="29">
        <v>1000</v>
      </c>
      <c r="E50" s="29">
        <v>866.9</v>
      </c>
      <c r="F50" s="51">
        <f t="shared" si="0"/>
        <v>133.10000000000002</v>
      </c>
      <c r="G50" s="43"/>
      <c r="H50" s="43"/>
      <c r="I50" s="43"/>
      <c r="J50" s="43"/>
      <c r="K50" s="43"/>
      <c r="L50" s="43"/>
      <c r="M50" s="43"/>
    </row>
    <row r="51" spans="1:13" s="27" customFormat="1" ht="24">
      <c r="A51" s="31" t="s">
        <v>263</v>
      </c>
      <c r="B51" s="39">
        <v>200</v>
      </c>
      <c r="C51" s="30" t="s">
        <v>264</v>
      </c>
      <c r="D51" s="63">
        <f>D52</f>
        <v>26200</v>
      </c>
      <c r="E51" s="63">
        <f>E52</f>
        <v>25877.15</v>
      </c>
      <c r="F51" s="51">
        <f t="shared" si="0"/>
        <v>322.84999999999854</v>
      </c>
      <c r="G51" s="43"/>
      <c r="H51" s="43"/>
      <c r="I51" s="43"/>
      <c r="J51" s="43"/>
      <c r="K51" s="43"/>
      <c r="L51" s="43"/>
      <c r="M51" s="43"/>
    </row>
    <row r="52" spans="1:13" s="27" customFormat="1" ht="12.75">
      <c r="A52" s="31" t="s">
        <v>32</v>
      </c>
      <c r="B52" s="39">
        <v>200</v>
      </c>
      <c r="C52" s="30" t="s">
        <v>265</v>
      </c>
      <c r="D52" s="29">
        <v>26200</v>
      </c>
      <c r="E52" s="29">
        <v>25877.15</v>
      </c>
      <c r="F52" s="51">
        <f t="shared" si="0"/>
        <v>322.84999999999854</v>
      </c>
      <c r="G52" s="43"/>
      <c r="H52" s="43"/>
      <c r="I52" s="43"/>
      <c r="J52" s="43"/>
      <c r="K52" s="43"/>
      <c r="L52" s="43"/>
      <c r="M52" s="43"/>
    </row>
    <row r="53" spans="1:13" s="27" customFormat="1" ht="15" customHeight="1">
      <c r="A53" s="31" t="s">
        <v>38</v>
      </c>
      <c r="B53" s="39">
        <v>200</v>
      </c>
      <c r="C53" s="30" t="s">
        <v>119</v>
      </c>
      <c r="D53" s="64">
        <f>D54+D59</f>
        <v>40000</v>
      </c>
      <c r="E53" s="64">
        <f>E54+E59</f>
        <v>33900</v>
      </c>
      <c r="F53" s="51">
        <f t="shared" si="0"/>
        <v>6100</v>
      </c>
      <c r="G53" s="43"/>
      <c r="H53" s="43"/>
      <c r="I53" s="43"/>
      <c r="J53" s="43"/>
      <c r="K53" s="43"/>
      <c r="L53" s="43"/>
      <c r="M53" s="43"/>
    </row>
    <row r="54" spans="1:13" s="27" customFormat="1" ht="99" customHeight="1">
      <c r="A54" s="31" t="s">
        <v>267</v>
      </c>
      <c r="B54" s="39">
        <v>200</v>
      </c>
      <c r="C54" s="30" t="s">
        <v>120</v>
      </c>
      <c r="D54" s="29">
        <v>200</v>
      </c>
      <c r="E54" s="63">
        <f>E55</f>
        <v>200</v>
      </c>
      <c r="F54" s="51">
        <f t="shared" si="0"/>
        <v>0</v>
      </c>
      <c r="G54" s="43"/>
      <c r="H54" s="43"/>
      <c r="I54" s="43"/>
      <c r="J54" s="43"/>
      <c r="K54" s="43"/>
      <c r="L54" s="43"/>
      <c r="M54" s="43"/>
    </row>
    <row r="55" spans="1:13" s="27" customFormat="1" ht="302.25" customHeight="1">
      <c r="A55" s="31" t="s">
        <v>266</v>
      </c>
      <c r="B55" s="39">
        <v>200</v>
      </c>
      <c r="C55" s="30" t="s">
        <v>121</v>
      </c>
      <c r="D55" s="29">
        <v>200</v>
      </c>
      <c r="E55" s="63">
        <f>E56</f>
        <v>200</v>
      </c>
      <c r="F55" s="51">
        <f t="shared" si="0"/>
        <v>0</v>
      </c>
      <c r="G55" s="43"/>
      <c r="H55" s="43"/>
      <c r="I55" s="43"/>
      <c r="J55" s="43"/>
      <c r="K55" s="43"/>
      <c r="L55" s="43"/>
      <c r="M55" s="43"/>
    </row>
    <row r="56" spans="1:13" s="27" customFormat="1" ht="28.5" customHeight="1">
      <c r="A56" s="31" t="s">
        <v>249</v>
      </c>
      <c r="B56" s="39">
        <v>200</v>
      </c>
      <c r="C56" s="30" t="s">
        <v>268</v>
      </c>
      <c r="D56" s="29">
        <v>200</v>
      </c>
      <c r="E56" s="63">
        <f>E57</f>
        <v>200</v>
      </c>
      <c r="F56" s="51">
        <f t="shared" si="0"/>
        <v>0</v>
      </c>
      <c r="G56" s="43"/>
      <c r="H56" s="43"/>
      <c r="I56" s="43"/>
      <c r="J56" s="43"/>
      <c r="K56" s="43"/>
      <c r="L56" s="43"/>
      <c r="M56" s="43"/>
    </row>
    <row r="57" spans="1:13" s="27" customFormat="1" ht="12.75">
      <c r="A57" s="31" t="s">
        <v>33</v>
      </c>
      <c r="B57" s="39">
        <v>200</v>
      </c>
      <c r="C57" s="30" t="s">
        <v>269</v>
      </c>
      <c r="D57" s="29">
        <v>200</v>
      </c>
      <c r="E57" s="63">
        <f>E58</f>
        <v>200</v>
      </c>
      <c r="F57" s="51">
        <f t="shared" si="0"/>
        <v>0</v>
      </c>
      <c r="G57" s="43"/>
      <c r="H57" s="43"/>
      <c r="I57" s="43"/>
      <c r="J57" s="43"/>
      <c r="K57" s="43"/>
      <c r="L57" s="43"/>
      <c r="M57" s="43"/>
    </row>
    <row r="58" spans="1:13" s="27" customFormat="1" ht="24">
      <c r="A58" s="31" t="s">
        <v>34</v>
      </c>
      <c r="B58" s="39">
        <v>200</v>
      </c>
      <c r="C58" s="30" t="s">
        <v>270</v>
      </c>
      <c r="D58" s="29">
        <v>200</v>
      </c>
      <c r="E58" s="29">
        <v>200</v>
      </c>
      <c r="F58" s="51">
        <f t="shared" si="0"/>
        <v>0</v>
      </c>
      <c r="G58" s="43"/>
      <c r="H58" s="43"/>
      <c r="I58" s="43"/>
      <c r="J58" s="43"/>
      <c r="K58" s="43"/>
      <c r="L58" s="43"/>
      <c r="M58" s="43"/>
    </row>
    <row r="59" spans="1:13" s="27" customFormat="1" ht="97.5" customHeight="1">
      <c r="A59" s="31" t="s">
        <v>271</v>
      </c>
      <c r="B59" s="39">
        <v>200</v>
      </c>
      <c r="C59" s="30" t="s">
        <v>122</v>
      </c>
      <c r="D59" s="63">
        <f aca="true" t="shared" si="1" ref="D59:E62">D60</f>
        <v>39800</v>
      </c>
      <c r="E59" s="63">
        <f t="shared" si="1"/>
        <v>33700</v>
      </c>
      <c r="F59" s="51">
        <f t="shared" si="0"/>
        <v>6100</v>
      </c>
      <c r="G59" s="43"/>
      <c r="H59" s="43"/>
      <c r="I59" s="43"/>
      <c r="J59" s="43"/>
      <c r="K59" s="43"/>
      <c r="L59" s="43"/>
      <c r="M59" s="43"/>
    </row>
    <row r="60" spans="1:13" s="27" customFormat="1" ht="12.75">
      <c r="A60" s="31" t="s">
        <v>61</v>
      </c>
      <c r="B60" s="39">
        <v>200</v>
      </c>
      <c r="C60" s="30" t="s">
        <v>272</v>
      </c>
      <c r="D60" s="63">
        <f t="shared" si="1"/>
        <v>39800</v>
      </c>
      <c r="E60" s="63">
        <f t="shared" si="1"/>
        <v>33700</v>
      </c>
      <c r="F60" s="51">
        <f t="shared" si="0"/>
        <v>6100</v>
      </c>
      <c r="G60" s="43"/>
      <c r="H60" s="43"/>
      <c r="I60" s="43"/>
      <c r="J60" s="43"/>
      <c r="K60" s="43"/>
      <c r="L60" s="43"/>
      <c r="M60" s="43"/>
    </row>
    <row r="61" spans="1:13" s="27" customFormat="1" ht="12.75">
      <c r="A61" s="31" t="s">
        <v>19</v>
      </c>
      <c r="B61" s="39">
        <v>200</v>
      </c>
      <c r="C61" s="30" t="s">
        <v>273</v>
      </c>
      <c r="D61" s="63">
        <f t="shared" si="1"/>
        <v>39800</v>
      </c>
      <c r="E61" s="63">
        <f t="shared" si="1"/>
        <v>33700</v>
      </c>
      <c r="F61" s="51">
        <f t="shared" si="0"/>
        <v>6100</v>
      </c>
      <c r="G61" s="43"/>
      <c r="H61" s="43"/>
      <c r="I61" s="43"/>
      <c r="J61" s="43"/>
      <c r="K61" s="43"/>
      <c r="L61" s="43"/>
      <c r="M61" s="43"/>
    </row>
    <row r="62" spans="1:13" s="27" customFormat="1" ht="12.75">
      <c r="A62" s="31" t="s">
        <v>112</v>
      </c>
      <c r="B62" s="39">
        <v>200</v>
      </c>
      <c r="C62" s="30" t="s">
        <v>274</v>
      </c>
      <c r="D62" s="63">
        <f t="shared" si="1"/>
        <v>39800</v>
      </c>
      <c r="E62" s="63">
        <f t="shared" si="1"/>
        <v>33700</v>
      </c>
      <c r="F62" s="51">
        <f t="shared" si="0"/>
        <v>6100</v>
      </c>
      <c r="G62" s="43"/>
      <c r="H62" s="43"/>
      <c r="I62" s="43"/>
      <c r="J62" s="43"/>
      <c r="K62" s="43"/>
      <c r="L62" s="43"/>
      <c r="M62" s="43"/>
    </row>
    <row r="63" spans="1:13" s="27" customFormat="1" ht="24">
      <c r="A63" s="31" t="s">
        <v>62</v>
      </c>
      <c r="B63" s="39">
        <v>200</v>
      </c>
      <c r="C63" s="30" t="s">
        <v>275</v>
      </c>
      <c r="D63" s="29">
        <v>39800</v>
      </c>
      <c r="E63" s="29">
        <v>33700</v>
      </c>
      <c r="F63" s="51">
        <f t="shared" si="0"/>
        <v>6100</v>
      </c>
      <c r="G63" s="43"/>
      <c r="H63" s="43"/>
      <c r="I63" s="43"/>
      <c r="J63" s="43"/>
      <c r="K63" s="43"/>
      <c r="L63" s="43"/>
      <c r="M63" s="43"/>
    </row>
    <row r="64" spans="1:13" s="27" customFormat="1" ht="24">
      <c r="A64" s="31" t="s">
        <v>276</v>
      </c>
      <c r="B64" s="39">
        <v>200</v>
      </c>
      <c r="C64" s="30" t="s">
        <v>277</v>
      </c>
      <c r="D64" s="29">
        <v>263800</v>
      </c>
      <c r="E64" s="63">
        <f>E65</f>
        <v>263800</v>
      </c>
      <c r="F64" s="51">
        <f t="shared" si="0"/>
        <v>0</v>
      </c>
      <c r="G64" s="43"/>
      <c r="H64" s="43"/>
      <c r="I64" s="43"/>
      <c r="J64" s="43"/>
      <c r="K64" s="43"/>
      <c r="L64" s="43"/>
      <c r="M64" s="43"/>
    </row>
    <row r="65" spans="1:13" s="27" customFormat="1" ht="12.75">
      <c r="A65" s="31" t="s">
        <v>278</v>
      </c>
      <c r="B65" s="39">
        <v>200</v>
      </c>
      <c r="C65" s="30" t="s">
        <v>279</v>
      </c>
      <c r="D65" s="29">
        <v>263800</v>
      </c>
      <c r="E65" s="63">
        <f>E66+E70</f>
        <v>263800</v>
      </c>
      <c r="F65" s="51">
        <f t="shared" si="0"/>
        <v>0</v>
      </c>
      <c r="G65" s="43"/>
      <c r="H65" s="43"/>
      <c r="I65" s="43"/>
      <c r="J65" s="43"/>
      <c r="K65" s="43"/>
      <c r="L65" s="43"/>
      <c r="M65" s="43"/>
    </row>
    <row r="66" spans="1:13" s="27" customFormat="1" ht="24">
      <c r="A66" s="31" t="s">
        <v>280</v>
      </c>
      <c r="B66" s="39">
        <v>200</v>
      </c>
      <c r="C66" s="30" t="s">
        <v>281</v>
      </c>
      <c r="D66" s="29">
        <v>131900</v>
      </c>
      <c r="E66" s="63">
        <f>E67</f>
        <v>131900</v>
      </c>
      <c r="F66" s="51">
        <f t="shared" si="0"/>
        <v>0</v>
      </c>
      <c r="G66" s="43"/>
      <c r="H66" s="43"/>
      <c r="I66" s="43"/>
      <c r="J66" s="43"/>
      <c r="K66" s="43"/>
      <c r="L66" s="43"/>
      <c r="M66" s="43"/>
    </row>
    <row r="67" spans="1:13" s="27" customFormat="1" ht="24">
      <c r="A67" s="31" t="s">
        <v>283</v>
      </c>
      <c r="B67" s="39">
        <v>200</v>
      </c>
      <c r="C67" s="30" t="s">
        <v>282</v>
      </c>
      <c r="D67" s="29">
        <v>131900</v>
      </c>
      <c r="E67" s="63">
        <f>E68</f>
        <v>131900</v>
      </c>
      <c r="F67" s="51">
        <f t="shared" si="0"/>
        <v>0</v>
      </c>
      <c r="G67" s="43"/>
      <c r="H67" s="43"/>
      <c r="I67" s="43"/>
      <c r="J67" s="43"/>
      <c r="K67" s="43"/>
      <c r="L67" s="43"/>
      <c r="M67" s="43"/>
    </row>
    <row r="68" spans="1:13" s="27" customFormat="1" ht="12.75">
      <c r="A68" s="31" t="s">
        <v>19</v>
      </c>
      <c r="B68" s="39">
        <v>200</v>
      </c>
      <c r="C68" s="30" t="s">
        <v>284</v>
      </c>
      <c r="D68" s="29">
        <v>131900</v>
      </c>
      <c r="E68" s="63">
        <f>E69</f>
        <v>131900</v>
      </c>
      <c r="F68" s="51">
        <f t="shared" si="0"/>
        <v>0</v>
      </c>
      <c r="G68" s="43"/>
      <c r="H68" s="43"/>
      <c r="I68" s="43"/>
      <c r="J68" s="43"/>
      <c r="K68" s="43"/>
      <c r="L68" s="43"/>
      <c r="M68" s="43"/>
    </row>
    <row r="69" spans="1:13" s="27" customFormat="1" ht="12.75">
      <c r="A69" s="31" t="s">
        <v>32</v>
      </c>
      <c r="B69" s="39">
        <v>200</v>
      </c>
      <c r="C69" s="30" t="s">
        <v>285</v>
      </c>
      <c r="D69" s="29">
        <v>131900</v>
      </c>
      <c r="E69" s="29">
        <v>131900</v>
      </c>
      <c r="F69" s="51">
        <f t="shared" si="0"/>
        <v>0</v>
      </c>
      <c r="G69" s="43"/>
      <c r="H69" s="43"/>
      <c r="I69" s="43"/>
      <c r="J69" s="43"/>
      <c r="K69" s="43"/>
      <c r="L69" s="43"/>
      <c r="M69" s="43"/>
    </row>
    <row r="70" spans="1:13" s="27" customFormat="1" ht="24">
      <c r="A70" s="31" t="s">
        <v>280</v>
      </c>
      <c r="B70" s="39">
        <v>200</v>
      </c>
      <c r="C70" s="30" t="s">
        <v>286</v>
      </c>
      <c r="D70" s="29">
        <v>131900</v>
      </c>
      <c r="E70" s="63">
        <f>E71</f>
        <v>131900</v>
      </c>
      <c r="F70" s="51">
        <f t="shared" si="0"/>
        <v>0</v>
      </c>
      <c r="G70" s="43"/>
      <c r="H70" s="43"/>
      <c r="I70" s="43"/>
      <c r="J70" s="43"/>
      <c r="K70" s="43"/>
      <c r="L70" s="43"/>
      <c r="M70" s="43"/>
    </row>
    <row r="71" spans="1:13" s="27" customFormat="1" ht="12.75">
      <c r="A71" s="31" t="s">
        <v>287</v>
      </c>
      <c r="B71" s="39">
        <v>200</v>
      </c>
      <c r="C71" s="30" t="s">
        <v>288</v>
      </c>
      <c r="D71" s="29">
        <v>131900</v>
      </c>
      <c r="E71" s="63">
        <f>E72</f>
        <v>131900</v>
      </c>
      <c r="F71" s="51">
        <f t="shared" si="0"/>
        <v>0</v>
      </c>
      <c r="G71" s="43"/>
      <c r="H71" s="43"/>
      <c r="I71" s="43"/>
      <c r="J71" s="43"/>
      <c r="K71" s="43"/>
      <c r="L71" s="43"/>
      <c r="M71" s="43"/>
    </row>
    <row r="72" spans="1:13" s="27" customFormat="1" ht="12.75">
      <c r="A72" s="31" t="s">
        <v>19</v>
      </c>
      <c r="B72" s="39">
        <v>200</v>
      </c>
      <c r="C72" s="30" t="s">
        <v>289</v>
      </c>
      <c r="D72" s="29">
        <v>131900</v>
      </c>
      <c r="E72" s="63">
        <f>E73</f>
        <v>131900</v>
      </c>
      <c r="F72" s="51">
        <f t="shared" si="0"/>
        <v>0</v>
      </c>
      <c r="G72" s="43"/>
      <c r="H72" s="43"/>
      <c r="I72" s="43"/>
      <c r="J72" s="43"/>
      <c r="K72" s="43"/>
      <c r="L72" s="43"/>
      <c r="M72" s="43"/>
    </row>
    <row r="73" spans="1:13" s="27" customFormat="1" ht="12.75">
      <c r="A73" s="31" t="s">
        <v>32</v>
      </c>
      <c r="B73" s="39">
        <v>200</v>
      </c>
      <c r="C73" s="30" t="s">
        <v>290</v>
      </c>
      <c r="D73" s="29">
        <v>131900</v>
      </c>
      <c r="E73" s="29">
        <v>131900</v>
      </c>
      <c r="F73" s="51">
        <f t="shared" si="0"/>
        <v>0</v>
      </c>
      <c r="G73" s="43"/>
      <c r="H73" s="43"/>
      <c r="I73" s="43"/>
      <c r="J73" s="43"/>
      <c r="K73" s="43"/>
      <c r="L73" s="43"/>
      <c r="M73" s="43"/>
    </row>
    <row r="74" spans="1:13" s="27" customFormat="1" ht="12.75">
      <c r="A74" s="31" t="s">
        <v>365</v>
      </c>
      <c r="B74" s="39">
        <v>200</v>
      </c>
      <c r="C74" s="30" t="s">
        <v>366</v>
      </c>
      <c r="D74" s="29">
        <v>1000</v>
      </c>
      <c r="E74" s="29">
        <v>0</v>
      </c>
      <c r="F74" s="51">
        <f t="shared" si="0"/>
        <v>1000</v>
      </c>
      <c r="G74" s="43"/>
      <c r="H74" s="43"/>
      <c r="I74" s="43"/>
      <c r="J74" s="43"/>
      <c r="K74" s="43"/>
      <c r="L74" s="43"/>
      <c r="M74" s="43"/>
    </row>
    <row r="75" spans="1:13" s="27" customFormat="1" ht="12.75">
      <c r="A75" s="31" t="s">
        <v>365</v>
      </c>
      <c r="B75" s="39">
        <v>200</v>
      </c>
      <c r="C75" s="30" t="s">
        <v>367</v>
      </c>
      <c r="D75" s="29">
        <v>1000</v>
      </c>
      <c r="E75" s="29">
        <v>0</v>
      </c>
      <c r="F75" s="51">
        <f t="shared" si="0"/>
        <v>1000</v>
      </c>
      <c r="G75" s="43"/>
      <c r="H75" s="43"/>
      <c r="I75" s="43"/>
      <c r="J75" s="43"/>
      <c r="K75" s="43"/>
      <c r="L75" s="43"/>
      <c r="M75" s="43"/>
    </row>
    <row r="76" spans="1:13" s="27" customFormat="1" ht="12.75">
      <c r="A76" s="31" t="s">
        <v>368</v>
      </c>
      <c r="B76" s="39">
        <v>200</v>
      </c>
      <c r="C76" s="30" t="s">
        <v>369</v>
      </c>
      <c r="D76" s="29">
        <v>1000</v>
      </c>
      <c r="E76" s="29">
        <v>0</v>
      </c>
      <c r="F76" s="51">
        <f t="shared" si="0"/>
        <v>1000</v>
      </c>
      <c r="G76" s="43"/>
      <c r="H76" s="43"/>
      <c r="I76" s="43"/>
      <c r="J76" s="43"/>
      <c r="K76" s="43"/>
      <c r="L76" s="43"/>
      <c r="M76" s="43"/>
    </row>
    <row r="77" spans="1:13" s="27" customFormat="1" ht="12.75">
      <c r="A77" s="31" t="s">
        <v>400</v>
      </c>
      <c r="B77" s="39">
        <v>200</v>
      </c>
      <c r="C77" s="30" t="s">
        <v>401</v>
      </c>
      <c r="D77" s="29">
        <v>1000</v>
      </c>
      <c r="E77" s="29">
        <v>0</v>
      </c>
      <c r="F77" s="51">
        <f t="shared" si="0"/>
        <v>1000</v>
      </c>
      <c r="G77" s="43"/>
      <c r="H77" s="43"/>
      <c r="I77" s="43"/>
      <c r="J77" s="43"/>
      <c r="K77" s="43"/>
      <c r="L77" s="43"/>
      <c r="M77" s="43"/>
    </row>
    <row r="78" spans="1:13" s="27" customFormat="1" ht="12.75">
      <c r="A78" s="31" t="s">
        <v>19</v>
      </c>
      <c r="B78" s="39">
        <v>200</v>
      </c>
      <c r="C78" s="30" t="s">
        <v>402</v>
      </c>
      <c r="D78" s="29">
        <v>1000</v>
      </c>
      <c r="E78" s="29">
        <v>0</v>
      </c>
      <c r="F78" s="51">
        <f t="shared" si="0"/>
        <v>1000</v>
      </c>
      <c r="G78" s="43"/>
      <c r="H78" s="43"/>
      <c r="I78" s="43"/>
      <c r="J78" s="43"/>
      <c r="K78" s="43"/>
      <c r="L78" s="43"/>
      <c r="M78" s="43"/>
    </row>
    <row r="79" spans="1:13" s="27" customFormat="1" ht="12.75">
      <c r="A79" s="31" t="s">
        <v>32</v>
      </c>
      <c r="B79" s="39">
        <v>200</v>
      </c>
      <c r="C79" s="30" t="s">
        <v>403</v>
      </c>
      <c r="D79" s="29">
        <v>1000</v>
      </c>
      <c r="E79" s="29">
        <v>0</v>
      </c>
      <c r="F79" s="51">
        <f t="shared" si="0"/>
        <v>1000</v>
      </c>
      <c r="G79" s="43"/>
      <c r="H79" s="43"/>
      <c r="I79" s="43"/>
      <c r="J79" s="43"/>
      <c r="K79" s="43"/>
      <c r="L79" s="43"/>
      <c r="M79" s="43"/>
    </row>
    <row r="80" spans="1:13" s="27" customFormat="1" ht="12.75">
      <c r="A80" s="31" t="s">
        <v>370</v>
      </c>
      <c r="B80" s="39">
        <v>200</v>
      </c>
      <c r="C80" s="30" t="s">
        <v>371</v>
      </c>
      <c r="D80" s="29">
        <v>3000</v>
      </c>
      <c r="E80" s="63">
        <f>E81</f>
        <v>3000</v>
      </c>
      <c r="F80" s="51">
        <f t="shared" si="0"/>
        <v>0</v>
      </c>
      <c r="G80" s="43"/>
      <c r="H80" s="43"/>
      <c r="I80" s="43"/>
      <c r="J80" s="43"/>
      <c r="K80" s="43"/>
      <c r="L80" s="43"/>
      <c r="M80" s="43"/>
    </row>
    <row r="81" spans="1:13" s="27" customFormat="1" ht="12.75">
      <c r="A81" s="31" t="s">
        <v>365</v>
      </c>
      <c r="B81" s="39">
        <v>200</v>
      </c>
      <c r="C81" s="30" t="s">
        <v>372</v>
      </c>
      <c r="D81" s="29">
        <v>3000</v>
      </c>
      <c r="E81" s="63">
        <f>E82</f>
        <v>3000</v>
      </c>
      <c r="F81" s="51">
        <f t="shared" si="0"/>
        <v>0</v>
      </c>
      <c r="G81" s="43"/>
      <c r="H81" s="43"/>
      <c r="I81" s="43"/>
      <c r="J81" s="43"/>
      <c r="K81" s="43"/>
      <c r="L81" s="43"/>
      <c r="M81" s="43"/>
    </row>
    <row r="82" spans="1:13" s="27" customFormat="1" ht="12.75">
      <c r="A82" s="31" t="s">
        <v>368</v>
      </c>
      <c r="B82" s="39">
        <v>200</v>
      </c>
      <c r="C82" s="30" t="s">
        <v>373</v>
      </c>
      <c r="D82" s="29">
        <v>3000</v>
      </c>
      <c r="E82" s="63">
        <f>E83</f>
        <v>3000</v>
      </c>
      <c r="F82" s="51">
        <f t="shared" si="0"/>
        <v>0</v>
      </c>
      <c r="G82" s="43"/>
      <c r="H82" s="43"/>
      <c r="I82" s="43"/>
      <c r="J82" s="43"/>
      <c r="K82" s="43"/>
      <c r="L82" s="43"/>
      <c r="M82" s="43"/>
    </row>
    <row r="83" spans="1:13" s="27" customFormat="1" ht="12.75">
      <c r="A83" s="31" t="s">
        <v>400</v>
      </c>
      <c r="B83" s="39">
        <v>200</v>
      </c>
      <c r="C83" s="30" t="s">
        <v>404</v>
      </c>
      <c r="D83" s="29">
        <v>3000</v>
      </c>
      <c r="E83" s="63">
        <f>E85</f>
        <v>3000</v>
      </c>
      <c r="F83" s="51">
        <f t="shared" si="0"/>
        <v>0</v>
      </c>
      <c r="G83" s="43"/>
      <c r="H83" s="43"/>
      <c r="I83" s="43"/>
      <c r="J83" s="43"/>
      <c r="K83" s="43"/>
      <c r="L83" s="43"/>
      <c r="M83" s="43"/>
    </row>
    <row r="84" spans="1:13" s="27" customFormat="1" ht="12.75">
      <c r="A84" s="31" t="s">
        <v>19</v>
      </c>
      <c r="B84" s="39">
        <v>200</v>
      </c>
      <c r="C84" s="30" t="s">
        <v>405</v>
      </c>
      <c r="D84" s="29">
        <v>3000</v>
      </c>
      <c r="E84" s="63">
        <f>E85</f>
        <v>3000</v>
      </c>
      <c r="F84" s="51">
        <f t="shared" si="0"/>
        <v>0</v>
      </c>
      <c r="G84" s="43"/>
      <c r="H84" s="43"/>
      <c r="I84" s="43"/>
      <c r="J84" s="43"/>
      <c r="K84" s="43"/>
      <c r="L84" s="43"/>
      <c r="M84" s="43"/>
    </row>
    <row r="85" spans="1:13" s="27" customFormat="1" ht="12.75">
      <c r="A85" s="31" t="s">
        <v>32</v>
      </c>
      <c r="B85" s="39">
        <v>200</v>
      </c>
      <c r="C85" s="30" t="s">
        <v>406</v>
      </c>
      <c r="D85" s="29">
        <v>3000</v>
      </c>
      <c r="E85" s="29">
        <v>3000</v>
      </c>
      <c r="F85" s="51">
        <f t="shared" si="0"/>
        <v>0</v>
      </c>
      <c r="G85" s="43"/>
      <c r="H85" s="43"/>
      <c r="I85" s="43"/>
      <c r="J85" s="43"/>
      <c r="K85" s="43"/>
      <c r="L85" s="43"/>
      <c r="M85" s="43"/>
    </row>
    <row r="86" spans="1:13" s="27" customFormat="1" ht="12.75">
      <c r="A86" s="31" t="s">
        <v>39</v>
      </c>
      <c r="B86" s="39">
        <v>200</v>
      </c>
      <c r="C86" s="30" t="s">
        <v>40</v>
      </c>
      <c r="D86" s="63">
        <f aca="true" t="shared" si="2" ref="D86:E88">D87</f>
        <v>139300</v>
      </c>
      <c r="E86" s="63">
        <f t="shared" si="2"/>
        <v>95625.51</v>
      </c>
      <c r="F86" s="51">
        <f t="shared" si="0"/>
        <v>43674.490000000005</v>
      </c>
      <c r="G86" s="43"/>
      <c r="H86" s="43"/>
      <c r="I86" s="43"/>
      <c r="J86" s="43"/>
      <c r="K86" s="43"/>
      <c r="L86" s="43"/>
      <c r="M86" s="43"/>
    </row>
    <row r="87" spans="1:13" s="27" customFormat="1" ht="24">
      <c r="A87" s="31" t="s">
        <v>41</v>
      </c>
      <c r="B87" s="39">
        <v>200</v>
      </c>
      <c r="C87" s="30" t="s">
        <v>42</v>
      </c>
      <c r="D87" s="63">
        <f t="shared" si="2"/>
        <v>139300</v>
      </c>
      <c r="E87" s="63">
        <f t="shared" si="2"/>
        <v>95625.51</v>
      </c>
      <c r="F87" s="51">
        <f t="shared" si="0"/>
        <v>43674.490000000005</v>
      </c>
      <c r="G87" s="43"/>
      <c r="H87" s="43"/>
      <c r="I87" s="43"/>
      <c r="J87" s="43"/>
      <c r="K87" s="43"/>
      <c r="L87" s="43"/>
      <c r="M87" s="43"/>
    </row>
    <row r="88" spans="1:13" s="27" customFormat="1" ht="24">
      <c r="A88" s="31" t="s">
        <v>43</v>
      </c>
      <c r="B88" s="39">
        <v>200</v>
      </c>
      <c r="C88" s="30" t="s">
        <v>44</v>
      </c>
      <c r="D88" s="63">
        <f t="shared" si="2"/>
        <v>139300</v>
      </c>
      <c r="E88" s="63">
        <f t="shared" si="2"/>
        <v>95625.51</v>
      </c>
      <c r="F88" s="51">
        <f t="shared" si="0"/>
        <v>43674.490000000005</v>
      </c>
      <c r="G88" s="43"/>
      <c r="H88" s="43"/>
      <c r="I88" s="43"/>
      <c r="J88" s="43"/>
      <c r="K88" s="43"/>
      <c r="L88" s="43"/>
      <c r="M88" s="43"/>
    </row>
    <row r="89" spans="1:13" s="27" customFormat="1" ht="36">
      <c r="A89" s="31" t="s">
        <v>45</v>
      </c>
      <c r="B89" s="39">
        <v>200</v>
      </c>
      <c r="C89" s="30" t="s">
        <v>46</v>
      </c>
      <c r="D89" s="63">
        <f>D90</f>
        <v>139300</v>
      </c>
      <c r="E89" s="63">
        <f>E90+E95</f>
        <v>95625.51</v>
      </c>
      <c r="F89" s="51">
        <f t="shared" si="0"/>
        <v>43674.490000000005</v>
      </c>
      <c r="G89" s="43"/>
      <c r="H89" s="43"/>
      <c r="I89" s="43"/>
      <c r="J89" s="43"/>
      <c r="K89" s="43"/>
      <c r="L89" s="43"/>
      <c r="M89" s="43"/>
    </row>
    <row r="90" spans="1:13" s="27" customFormat="1" ht="12.75">
      <c r="A90" s="31" t="s">
        <v>235</v>
      </c>
      <c r="B90" s="39">
        <v>200</v>
      </c>
      <c r="C90" s="30" t="s">
        <v>291</v>
      </c>
      <c r="D90" s="63">
        <f>D91+D95</f>
        <v>139300</v>
      </c>
      <c r="E90" s="63">
        <f>E91+E95</f>
        <v>95625.51</v>
      </c>
      <c r="F90" s="51">
        <f t="shared" si="0"/>
        <v>43674.490000000005</v>
      </c>
      <c r="G90" s="43"/>
      <c r="H90" s="43"/>
      <c r="I90" s="43"/>
      <c r="J90" s="43"/>
      <c r="K90" s="43"/>
      <c r="L90" s="43"/>
      <c r="M90" s="43"/>
    </row>
    <row r="91" spans="1:13" s="27" customFormat="1" ht="12.75">
      <c r="A91" s="31" t="s">
        <v>19</v>
      </c>
      <c r="B91" s="39">
        <v>200</v>
      </c>
      <c r="C91" s="30" t="s">
        <v>292</v>
      </c>
      <c r="D91" s="63">
        <f>D92</f>
        <v>138800</v>
      </c>
      <c r="E91" s="63">
        <f>E92</f>
        <v>95625.51</v>
      </c>
      <c r="F91" s="51">
        <f t="shared" si="0"/>
        <v>43174.490000000005</v>
      </c>
      <c r="G91" s="43"/>
      <c r="H91" s="43"/>
      <c r="I91" s="43"/>
      <c r="J91" s="43"/>
      <c r="K91" s="43"/>
      <c r="L91" s="43"/>
      <c r="M91" s="43"/>
    </row>
    <row r="92" spans="1:13" s="27" customFormat="1" ht="24">
      <c r="A92" s="31" t="s">
        <v>209</v>
      </c>
      <c r="B92" s="39">
        <v>200</v>
      </c>
      <c r="C92" s="30" t="s">
        <v>293</v>
      </c>
      <c r="D92" s="63">
        <f>D93+D94</f>
        <v>138800</v>
      </c>
      <c r="E92" s="63">
        <f>E93+E94</f>
        <v>95625.51</v>
      </c>
      <c r="F92" s="51">
        <f aca="true" t="shared" si="3" ref="F92:F184">D92-E92</f>
        <v>43174.490000000005</v>
      </c>
      <c r="G92" s="43"/>
      <c r="H92" s="43"/>
      <c r="I92" s="43"/>
      <c r="J92" s="43"/>
      <c r="K92" s="43"/>
      <c r="L92" s="43"/>
      <c r="M92" s="43"/>
    </row>
    <row r="93" spans="1:13" s="27" customFormat="1" ht="12.75">
      <c r="A93" s="31" t="s">
        <v>21</v>
      </c>
      <c r="B93" s="39">
        <v>200</v>
      </c>
      <c r="C93" s="30" t="s">
        <v>294</v>
      </c>
      <c r="D93" s="29">
        <v>102800</v>
      </c>
      <c r="E93" s="29">
        <v>74311.9</v>
      </c>
      <c r="F93" s="51">
        <f t="shared" si="3"/>
        <v>28488.100000000006</v>
      </c>
      <c r="G93" s="43"/>
      <c r="H93" s="43"/>
      <c r="I93" s="43"/>
      <c r="J93" s="43"/>
      <c r="K93" s="43"/>
      <c r="L93" s="43"/>
      <c r="M93" s="43"/>
    </row>
    <row r="94" spans="1:13" s="27" customFormat="1" ht="12.75">
      <c r="A94" s="31" t="s">
        <v>210</v>
      </c>
      <c r="B94" s="39">
        <v>200</v>
      </c>
      <c r="C94" s="30" t="s">
        <v>295</v>
      </c>
      <c r="D94" s="29">
        <v>36000</v>
      </c>
      <c r="E94" s="29">
        <v>21313.61</v>
      </c>
      <c r="F94" s="51">
        <f t="shared" si="3"/>
        <v>14686.39</v>
      </c>
      <c r="G94" s="43"/>
      <c r="H94" s="43"/>
      <c r="I94" s="43"/>
      <c r="J94" s="43"/>
      <c r="K94" s="43"/>
      <c r="L94" s="43"/>
      <c r="M94" s="43"/>
    </row>
    <row r="95" spans="1:13" s="27" customFormat="1" ht="25.5" customHeight="1">
      <c r="A95" s="31" t="s">
        <v>249</v>
      </c>
      <c r="B95" s="39">
        <v>200</v>
      </c>
      <c r="C95" s="30" t="s">
        <v>296</v>
      </c>
      <c r="D95" s="63">
        <f>D96</f>
        <v>500</v>
      </c>
      <c r="E95" s="63">
        <f>E96</f>
        <v>0</v>
      </c>
      <c r="F95" s="51">
        <f t="shared" si="3"/>
        <v>500</v>
      </c>
      <c r="G95" s="43"/>
      <c r="H95" s="43"/>
      <c r="I95" s="43"/>
      <c r="J95" s="43"/>
      <c r="K95" s="43"/>
      <c r="L95" s="43"/>
      <c r="M95" s="43"/>
    </row>
    <row r="96" spans="1:13" s="27" customFormat="1" ht="12.75">
      <c r="A96" s="31" t="s">
        <v>33</v>
      </c>
      <c r="B96" s="39">
        <v>200</v>
      </c>
      <c r="C96" s="30" t="s">
        <v>297</v>
      </c>
      <c r="D96" s="63">
        <f>D97</f>
        <v>500</v>
      </c>
      <c r="E96" s="63">
        <v>0</v>
      </c>
      <c r="F96" s="51">
        <f t="shared" si="3"/>
        <v>500</v>
      </c>
      <c r="G96" s="43"/>
      <c r="H96" s="43"/>
      <c r="I96" s="43"/>
      <c r="J96" s="43"/>
      <c r="K96" s="43"/>
      <c r="L96" s="43"/>
      <c r="M96" s="43"/>
    </row>
    <row r="97" spans="1:13" s="27" customFormat="1" ht="24">
      <c r="A97" s="31" t="s">
        <v>34</v>
      </c>
      <c r="B97" s="39">
        <v>200</v>
      </c>
      <c r="C97" s="30" t="s">
        <v>298</v>
      </c>
      <c r="D97" s="29">
        <v>500</v>
      </c>
      <c r="E97" s="29">
        <v>0</v>
      </c>
      <c r="F97" s="51">
        <f t="shared" si="3"/>
        <v>500</v>
      </c>
      <c r="G97" s="43"/>
      <c r="H97" s="43"/>
      <c r="I97" s="43"/>
      <c r="J97" s="43"/>
      <c r="K97" s="43"/>
      <c r="L97" s="43"/>
      <c r="M97" s="43"/>
    </row>
    <row r="98" spans="1:13" s="27" customFormat="1" ht="24">
      <c r="A98" s="32" t="s">
        <v>47</v>
      </c>
      <c r="B98" s="40">
        <v>200</v>
      </c>
      <c r="C98" s="54" t="s">
        <v>48</v>
      </c>
      <c r="D98" s="65">
        <f>D99</f>
        <v>96300</v>
      </c>
      <c r="E98" s="63">
        <f>E99</f>
        <v>84029.79000000001</v>
      </c>
      <c r="F98" s="51">
        <f t="shared" si="3"/>
        <v>12270.209999999992</v>
      </c>
      <c r="G98" s="43"/>
      <c r="H98" s="43"/>
      <c r="I98" s="43"/>
      <c r="J98" s="43"/>
      <c r="K98" s="43"/>
      <c r="L98" s="43"/>
      <c r="M98" s="43"/>
    </row>
    <row r="99" spans="1:13" s="27" customFormat="1" ht="48">
      <c r="A99" s="53" t="s">
        <v>113</v>
      </c>
      <c r="B99" s="41">
        <v>200</v>
      </c>
      <c r="C99" s="56" t="s">
        <v>49</v>
      </c>
      <c r="D99" s="66">
        <f>D100+D106</f>
        <v>96300</v>
      </c>
      <c r="E99" s="66">
        <f>E100+E106</f>
        <v>84029.79000000001</v>
      </c>
      <c r="F99" s="51">
        <f t="shared" si="3"/>
        <v>12270.209999999992</v>
      </c>
      <c r="G99" s="43"/>
      <c r="H99" s="43"/>
      <c r="I99" s="43"/>
      <c r="J99" s="43"/>
      <c r="K99" s="43"/>
      <c r="L99" s="43"/>
      <c r="M99" s="43"/>
    </row>
    <row r="100" spans="1:13" s="27" customFormat="1" ht="12.75">
      <c r="A100" s="31" t="s">
        <v>38</v>
      </c>
      <c r="B100" s="39">
        <v>200</v>
      </c>
      <c r="C100" s="30" t="s">
        <v>114</v>
      </c>
      <c r="D100" s="63">
        <f aca="true" t="shared" si="4" ref="D100:E104">D101</f>
        <v>73200</v>
      </c>
      <c r="E100" s="63">
        <f t="shared" si="4"/>
        <v>61000</v>
      </c>
      <c r="F100" s="51">
        <f t="shared" si="3"/>
        <v>12200</v>
      </c>
      <c r="G100" s="43"/>
      <c r="H100" s="43"/>
      <c r="I100" s="43"/>
      <c r="J100" s="43"/>
      <c r="K100" s="43"/>
      <c r="L100" s="43"/>
      <c r="M100" s="43"/>
    </row>
    <row r="101" spans="1:13" s="27" customFormat="1" ht="99" customHeight="1">
      <c r="A101" s="31" t="s">
        <v>271</v>
      </c>
      <c r="B101" s="39">
        <v>200</v>
      </c>
      <c r="C101" s="30" t="s">
        <v>115</v>
      </c>
      <c r="D101" s="63">
        <f t="shared" si="4"/>
        <v>73200</v>
      </c>
      <c r="E101" s="63">
        <f t="shared" si="4"/>
        <v>61000</v>
      </c>
      <c r="F101" s="51">
        <f t="shared" si="3"/>
        <v>12200</v>
      </c>
      <c r="G101" s="43"/>
      <c r="H101" s="43"/>
      <c r="I101" s="43"/>
      <c r="J101" s="43"/>
      <c r="K101" s="43"/>
      <c r="L101" s="43"/>
      <c r="M101" s="43"/>
    </row>
    <row r="102" spans="1:13" s="27" customFormat="1" ht="12.75">
      <c r="A102" s="31" t="s">
        <v>61</v>
      </c>
      <c r="B102" s="39">
        <v>200</v>
      </c>
      <c r="C102" s="30" t="s">
        <v>299</v>
      </c>
      <c r="D102" s="63">
        <f t="shared" si="4"/>
        <v>73200</v>
      </c>
      <c r="E102" s="63">
        <f t="shared" si="4"/>
        <v>61000</v>
      </c>
      <c r="F102" s="51">
        <f t="shared" si="3"/>
        <v>12200</v>
      </c>
      <c r="G102" s="43"/>
      <c r="H102" s="43"/>
      <c r="I102" s="43"/>
      <c r="J102" s="43"/>
      <c r="K102" s="43"/>
      <c r="L102" s="43"/>
      <c r="M102" s="43"/>
    </row>
    <row r="103" spans="1:13" s="27" customFormat="1" ht="12.75">
      <c r="A103" s="31" t="s">
        <v>19</v>
      </c>
      <c r="B103" s="39">
        <v>200</v>
      </c>
      <c r="C103" s="30" t="s">
        <v>300</v>
      </c>
      <c r="D103" s="63">
        <f t="shared" si="4"/>
        <v>73200</v>
      </c>
      <c r="E103" s="63">
        <f t="shared" si="4"/>
        <v>61000</v>
      </c>
      <c r="F103" s="51">
        <f t="shared" si="3"/>
        <v>12200</v>
      </c>
      <c r="G103" s="43"/>
      <c r="H103" s="43"/>
      <c r="I103" s="43"/>
      <c r="J103" s="43"/>
      <c r="K103" s="43"/>
      <c r="L103" s="43"/>
      <c r="M103" s="43"/>
    </row>
    <row r="104" spans="1:13" s="27" customFormat="1" ht="12.75">
      <c r="A104" s="31" t="s">
        <v>112</v>
      </c>
      <c r="B104" s="39">
        <v>200</v>
      </c>
      <c r="C104" s="30" t="s">
        <v>301</v>
      </c>
      <c r="D104" s="63">
        <f t="shared" si="4"/>
        <v>73200</v>
      </c>
      <c r="E104" s="63">
        <f t="shared" si="4"/>
        <v>61000</v>
      </c>
      <c r="F104" s="51">
        <f t="shared" si="3"/>
        <v>12200</v>
      </c>
      <c r="G104" s="43"/>
      <c r="H104" s="43"/>
      <c r="I104" s="43"/>
      <c r="J104" s="43"/>
      <c r="K104" s="43"/>
      <c r="L104" s="43"/>
      <c r="M104" s="43"/>
    </row>
    <row r="105" spans="1:13" s="27" customFormat="1" ht="24">
      <c r="A105" s="31" t="s">
        <v>62</v>
      </c>
      <c r="B105" s="39">
        <v>200</v>
      </c>
      <c r="C105" s="30" t="s">
        <v>302</v>
      </c>
      <c r="D105" s="29">
        <v>73200</v>
      </c>
      <c r="E105" s="29">
        <v>61000</v>
      </c>
      <c r="F105" s="51">
        <f t="shared" si="3"/>
        <v>12200</v>
      </c>
      <c r="G105" s="43"/>
      <c r="H105" s="43"/>
      <c r="I105" s="43"/>
      <c r="J105" s="43"/>
      <c r="K105" s="43"/>
      <c r="L105" s="43"/>
      <c r="M105" s="43"/>
    </row>
    <row r="106" spans="1:13" s="27" customFormat="1" ht="24">
      <c r="A106" s="31" t="s">
        <v>59</v>
      </c>
      <c r="B106" s="39">
        <v>200</v>
      </c>
      <c r="C106" s="30" t="s">
        <v>146</v>
      </c>
      <c r="D106" s="63">
        <f>D107</f>
        <v>23100</v>
      </c>
      <c r="E106" s="63">
        <f>E107</f>
        <v>23029.79</v>
      </c>
      <c r="F106" s="51">
        <f t="shared" si="3"/>
        <v>70.20999999999913</v>
      </c>
      <c r="G106" s="43"/>
      <c r="H106" s="43"/>
      <c r="I106" s="43"/>
      <c r="J106" s="43"/>
      <c r="K106" s="43"/>
      <c r="L106" s="43"/>
      <c r="M106" s="43"/>
    </row>
    <row r="107" spans="1:13" s="27" customFormat="1" ht="60">
      <c r="A107" s="31" t="s">
        <v>303</v>
      </c>
      <c r="B107" s="39">
        <v>200</v>
      </c>
      <c r="C107" s="30" t="s">
        <v>147</v>
      </c>
      <c r="D107" s="63">
        <f>D108</f>
        <v>23100</v>
      </c>
      <c r="E107" s="63">
        <f>E108</f>
        <v>23029.79</v>
      </c>
      <c r="F107" s="51">
        <f t="shared" si="3"/>
        <v>70.20999999999913</v>
      </c>
      <c r="G107" s="43"/>
      <c r="H107" s="43"/>
      <c r="I107" s="43"/>
      <c r="J107" s="43"/>
      <c r="K107" s="43"/>
      <c r="L107" s="43"/>
      <c r="M107" s="43"/>
    </row>
    <row r="108" spans="1:13" s="27" customFormat="1" ht="29.25" customHeight="1">
      <c r="A108" s="61" t="s">
        <v>249</v>
      </c>
      <c r="B108" s="39">
        <v>200</v>
      </c>
      <c r="C108" s="30" t="s">
        <v>304</v>
      </c>
      <c r="D108" s="63">
        <f>D109+D112</f>
        <v>23100</v>
      </c>
      <c r="E108" s="63">
        <f>E109+E112</f>
        <v>23029.79</v>
      </c>
      <c r="F108" s="51">
        <f t="shared" si="3"/>
        <v>70.20999999999913</v>
      </c>
      <c r="G108" s="43"/>
      <c r="H108" s="43"/>
      <c r="I108" s="43"/>
      <c r="J108" s="43"/>
      <c r="K108" s="43"/>
      <c r="L108" s="43"/>
      <c r="M108" s="43"/>
    </row>
    <row r="109" spans="1:13" s="27" customFormat="1" ht="12.75">
      <c r="A109" s="62" t="s">
        <v>19</v>
      </c>
      <c r="B109" s="39">
        <v>200</v>
      </c>
      <c r="C109" s="30" t="s">
        <v>375</v>
      </c>
      <c r="D109" s="63">
        <f>D110</f>
        <v>2500</v>
      </c>
      <c r="E109" s="63">
        <f>E110</f>
        <v>2429.79</v>
      </c>
      <c r="F109" s="51">
        <f t="shared" si="3"/>
        <v>70.21000000000004</v>
      </c>
      <c r="G109" s="43"/>
      <c r="H109" s="43"/>
      <c r="I109" s="43"/>
      <c r="J109" s="43"/>
      <c r="K109" s="43"/>
      <c r="L109" s="43"/>
      <c r="M109" s="43"/>
    </row>
    <row r="110" spans="1:13" s="27" customFormat="1" ht="12.75">
      <c r="A110" s="62" t="s">
        <v>36</v>
      </c>
      <c r="B110" s="39">
        <v>200</v>
      </c>
      <c r="C110" s="30" t="s">
        <v>376</v>
      </c>
      <c r="D110" s="63">
        <f>D111</f>
        <v>2500</v>
      </c>
      <c r="E110" s="63">
        <f>E111</f>
        <v>2429.79</v>
      </c>
      <c r="F110" s="51">
        <f t="shared" si="3"/>
        <v>70.21000000000004</v>
      </c>
      <c r="G110" s="43"/>
      <c r="H110" s="43"/>
      <c r="I110" s="43"/>
      <c r="J110" s="43"/>
      <c r="K110" s="43"/>
      <c r="L110" s="43"/>
      <c r="M110" s="43"/>
    </row>
    <row r="111" spans="1:13" s="27" customFormat="1" ht="12.75">
      <c r="A111" s="62" t="s">
        <v>37</v>
      </c>
      <c r="B111" s="39">
        <v>200</v>
      </c>
      <c r="C111" s="30" t="s">
        <v>374</v>
      </c>
      <c r="D111" s="29">
        <v>2500</v>
      </c>
      <c r="E111" s="29">
        <v>2429.79</v>
      </c>
      <c r="F111" s="51">
        <f t="shared" si="3"/>
        <v>70.21000000000004</v>
      </c>
      <c r="G111" s="43"/>
      <c r="H111" s="43"/>
      <c r="I111" s="43"/>
      <c r="J111" s="43"/>
      <c r="K111" s="43"/>
      <c r="L111" s="43"/>
      <c r="M111" s="43"/>
    </row>
    <row r="112" spans="1:13" s="27" customFormat="1" ht="12.75">
      <c r="A112" s="55" t="s">
        <v>33</v>
      </c>
      <c r="B112" s="39">
        <v>200</v>
      </c>
      <c r="C112" s="30" t="s">
        <v>305</v>
      </c>
      <c r="D112" s="63">
        <f>D113</f>
        <v>20600</v>
      </c>
      <c r="E112" s="63">
        <f>E113</f>
        <v>20600</v>
      </c>
      <c r="F112" s="51">
        <f>D112-E112</f>
        <v>0</v>
      </c>
      <c r="G112" s="43"/>
      <c r="H112" s="43"/>
      <c r="I112" s="43"/>
      <c r="J112" s="43"/>
      <c r="K112" s="43"/>
      <c r="L112" s="43"/>
      <c r="M112" s="43"/>
    </row>
    <row r="113" spans="1:13" s="27" customFormat="1" ht="12.75">
      <c r="A113" s="55" t="s">
        <v>377</v>
      </c>
      <c r="B113" s="39">
        <v>200</v>
      </c>
      <c r="C113" s="30" t="s">
        <v>378</v>
      </c>
      <c r="D113" s="29">
        <v>20600</v>
      </c>
      <c r="E113" s="29">
        <v>20600</v>
      </c>
      <c r="F113" s="51">
        <f>D113-E113</f>
        <v>0</v>
      </c>
      <c r="G113" s="43"/>
      <c r="H113" s="43"/>
      <c r="I113" s="43"/>
      <c r="J113" s="43"/>
      <c r="K113" s="43"/>
      <c r="L113" s="43"/>
      <c r="M113" s="43"/>
    </row>
    <row r="114" spans="1:13" s="27" customFormat="1" ht="12.75">
      <c r="A114" s="59" t="s">
        <v>329</v>
      </c>
      <c r="B114" s="58">
        <v>200</v>
      </c>
      <c r="C114" s="30" t="s">
        <v>330</v>
      </c>
      <c r="D114" s="63">
        <f>D115+D127</f>
        <v>461800</v>
      </c>
      <c r="E114" s="63">
        <f>E115+E127</f>
        <v>196598</v>
      </c>
      <c r="F114" s="51">
        <f t="shared" si="3"/>
        <v>265202</v>
      </c>
      <c r="G114" s="43"/>
      <c r="H114" s="43"/>
      <c r="I114" s="43"/>
      <c r="J114" s="43"/>
      <c r="K114" s="43"/>
      <c r="L114" s="43"/>
      <c r="M114" s="43"/>
    </row>
    <row r="115" spans="1:13" s="27" customFormat="1" ht="12.75">
      <c r="A115" s="59" t="s">
        <v>407</v>
      </c>
      <c r="B115" s="58">
        <v>200</v>
      </c>
      <c r="C115" s="30" t="s">
        <v>331</v>
      </c>
      <c r="D115" s="63">
        <f>D116+D122</f>
        <v>431800</v>
      </c>
      <c r="E115" s="63">
        <f>E116+E122</f>
        <v>166598</v>
      </c>
      <c r="F115" s="51">
        <f t="shared" si="3"/>
        <v>265202</v>
      </c>
      <c r="G115" s="43"/>
      <c r="H115" s="43"/>
      <c r="I115" s="43"/>
      <c r="J115" s="43"/>
      <c r="K115" s="43"/>
      <c r="L115" s="43"/>
      <c r="M115" s="43"/>
    </row>
    <row r="116" spans="1:13" s="27" customFormat="1" ht="12.75">
      <c r="A116" s="59" t="s">
        <v>332</v>
      </c>
      <c r="B116" s="58">
        <v>200</v>
      </c>
      <c r="C116" s="30" t="s">
        <v>333</v>
      </c>
      <c r="D116" s="63">
        <f aca="true" t="shared" si="5" ref="D116:E120">D117</f>
        <v>216200</v>
      </c>
      <c r="E116" s="63">
        <f t="shared" si="5"/>
        <v>0</v>
      </c>
      <c r="F116" s="51">
        <f t="shared" si="3"/>
        <v>216200</v>
      </c>
      <c r="G116" s="43"/>
      <c r="H116" s="43"/>
      <c r="I116" s="43"/>
      <c r="J116" s="43"/>
      <c r="K116" s="43"/>
      <c r="L116" s="43"/>
      <c r="M116" s="43"/>
    </row>
    <row r="117" spans="1:13" s="27" customFormat="1" ht="48">
      <c r="A117" s="60" t="s">
        <v>334</v>
      </c>
      <c r="B117" s="58">
        <v>200</v>
      </c>
      <c r="C117" s="30" t="s">
        <v>335</v>
      </c>
      <c r="D117" s="63">
        <f t="shared" si="5"/>
        <v>216200</v>
      </c>
      <c r="E117" s="63">
        <f t="shared" si="5"/>
        <v>0</v>
      </c>
      <c r="F117" s="51">
        <f t="shared" si="3"/>
        <v>216200</v>
      </c>
      <c r="G117" s="43"/>
      <c r="H117" s="43"/>
      <c r="I117" s="43"/>
      <c r="J117" s="43"/>
      <c r="K117" s="43"/>
      <c r="L117" s="43"/>
      <c r="M117" s="43"/>
    </row>
    <row r="118" spans="1:13" s="27" customFormat="1" ht="36">
      <c r="A118" s="60" t="s">
        <v>336</v>
      </c>
      <c r="B118" s="58">
        <v>200</v>
      </c>
      <c r="C118" s="30" t="s">
        <v>337</v>
      </c>
      <c r="D118" s="63">
        <f t="shared" si="5"/>
        <v>216200</v>
      </c>
      <c r="E118" s="63">
        <f t="shared" si="5"/>
        <v>0</v>
      </c>
      <c r="F118" s="51">
        <f t="shared" si="3"/>
        <v>216200</v>
      </c>
      <c r="G118" s="43"/>
      <c r="H118" s="43"/>
      <c r="I118" s="43"/>
      <c r="J118" s="43"/>
      <c r="K118" s="43"/>
      <c r="L118" s="43"/>
      <c r="M118" s="43"/>
    </row>
    <row r="119" spans="1:13" s="27" customFormat="1" ht="12.75">
      <c r="A119" s="60" t="s">
        <v>19</v>
      </c>
      <c r="B119" s="58">
        <v>200</v>
      </c>
      <c r="C119" s="30" t="s">
        <v>338</v>
      </c>
      <c r="D119" s="63">
        <f t="shared" si="5"/>
        <v>216200</v>
      </c>
      <c r="E119" s="63">
        <f t="shared" si="5"/>
        <v>0</v>
      </c>
      <c r="F119" s="51">
        <f t="shared" si="3"/>
        <v>216200</v>
      </c>
      <c r="G119" s="43"/>
      <c r="H119" s="43"/>
      <c r="I119" s="43"/>
      <c r="J119" s="43"/>
      <c r="K119" s="43"/>
      <c r="L119" s="43"/>
      <c r="M119" s="43"/>
    </row>
    <row r="120" spans="1:13" s="27" customFormat="1" ht="12.75">
      <c r="A120" s="60" t="s">
        <v>36</v>
      </c>
      <c r="B120" s="58">
        <v>200</v>
      </c>
      <c r="C120" s="30" t="s">
        <v>339</v>
      </c>
      <c r="D120" s="63">
        <f t="shared" si="5"/>
        <v>216200</v>
      </c>
      <c r="E120" s="63">
        <f t="shared" si="5"/>
        <v>0</v>
      </c>
      <c r="F120" s="51">
        <f t="shared" si="3"/>
        <v>216200</v>
      </c>
      <c r="G120" s="43"/>
      <c r="H120" s="43"/>
      <c r="I120" s="43"/>
      <c r="J120" s="43"/>
      <c r="K120" s="43"/>
      <c r="L120" s="43"/>
      <c r="M120" s="43"/>
    </row>
    <row r="121" spans="1:13" s="27" customFormat="1" ht="12.75">
      <c r="A121" s="60" t="s">
        <v>211</v>
      </c>
      <c r="B121" s="58">
        <v>200</v>
      </c>
      <c r="C121" s="30" t="s">
        <v>340</v>
      </c>
      <c r="D121" s="29">
        <v>216200</v>
      </c>
      <c r="E121" s="29">
        <v>0</v>
      </c>
      <c r="F121" s="51">
        <f t="shared" si="3"/>
        <v>216200</v>
      </c>
      <c r="G121" s="43"/>
      <c r="H121" s="43"/>
      <c r="I121" s="43"/>
      <c r="J121" s="43"/>
      <c r="K121" s="43"/>
      <c r="L121" s="43"/>
      <c r="M121" s="43"/>
    </row>
    <row r="122" spans="1:13" s="27" customFormat="1" ht="48">
      <c r="A122" s="60" t="s">
        <v>341</v>
      </c>
      <c r="B122" s="58">
        <v>200</v>
      </c>
      <c r="C122" s="30" t="s">
        <v>384</v>
      </c>
      <c r="D122" s="63">
        <f aca="true" t="shared" si="6" ref="D122:E125">D123</f>
        <v>215600</v>
      </c>
      <c r="E122" s="63">
        <f t="shared" si="6"/>
        <v>166598</v>
      </c>
      <c r="F122" s="51">
        <f t="shared" si="3"/>
        <v>49002</v>
      </c>
      <c r="G122" s="43"/>
      <c r="H122" s="43"/>
      <c r="I122" s="43"/>
      <c r="J122" s="43"/>
      <c r="K122" s="43"/>
      <c r="L122" s="43"/>
      <c r="M122" s="43"/>
    </row>
    <row r="123" spans="1:13" s="27" customFormat="1" ht="27" customHeight="1">
      <c r="A123" s="60" t="s">
        <v>249</v>
      </c>
      <c r="B123" s="58">
        <v>200</v>
      </c>
      <c r="C123" s="30" t="s">
        <v>385</v>
      </c>
      <c r="D123" s="63">
        <f t="shared" si="6"/>
        <v>215600</v>
      </c>
      <c r="E123" s="63">
        <f t="shared" si="6"/>
        <v>166598</v>
      </c>
      <c r="F123" s="51">
        <f t="shared" si="3"/>
        <v>49002</v>
      </c>
      <c r="G123" s="43"/>
      <c r="H123" s="43"/>
      <c r="I123" s="43"/>
      <c r="J123" s="43"/>
      <c r="K123" s="43"/>
      <c r="L123" s="43"/>
      <c r="M123" s="43"/>
    </row>
    <row r="124" spans="1:13" s="27" customFormat="1" ht="12.75">
      <c r="A124" s="60" t="s">
        <v>19</v>
      </c>
      <c r="B124" s="58">
        <v>200</v>
      </c>
      <c r="C124" s="30" t="s">
        <v>386</v>
      </c>
      <c r="D124" s="63">
        <f t="shared" si="6"/>
        <v>215600</v>
      </c>
      <c r="E124" s="63">
        <f t="shared" si="6"/>
        <v>166598</v>
      </c>
      <c r="F124" s="51">
        <f t="shared" si="3"/>
        <v>49002</v>
      </c>
      <c r="G124" s="43"/>
      <c r="H124" s="43"/>
      <c r="I124" s="43"/>
      <c r="J124" s="43"/>
      <c r="K124" s="43"/>
      <c r="L124" s="43"/>
      <c r="M124" s="43"/>
    </row>
    <row r="125" spans="1:13" s="27" customFormat="1" ht="12.75">
      <c r="A125" s="60" t="s">
        <v>36</v>
      </c>
      <c r="B125" s="58">
        <v>200</v>
      </c>
      <c r="C125" s="30" t="s">
        <v>383</v>
      </c>
      <c r="D125" s="63">
        <f t="shared" si="6"/>
        <v>215600</v>
      </c>
      <c r="E125" s="63">
        <f t="shared" si="6"/>
        <v>166598</v>
      </c>
      <c r="F125" s="51">
        <f t="shared" si="3"/>
        <v>49002</v>
      </c>
      <c r="G125" s="43"/>
      <c r="H125" s="43"/>
      <c r="I125" s="43"/>
      <c r="J125" s="43"/>
      <c r="K125" s="43"/>
      <c r="L125" s="43"/>
      <c r="M125" s="43"/>
    </row>
    <row r="126" spans="1:13" s="27" customFormat="1" ht="12.75">
      <c r="A126" s="60" t="s">
        <v>211</v>
      </c>
      <c r="B126" s="58">
        <v>200</v>
      </c>
      <c r="C126" s="30" t="s">
        <v>382</v>
      </c>
      <c r="D126" s="29">
        <v>215600</v>
      </c>
      <c r="E126" s="29">
        <v>166598</v>
      </c>
      <c r="F126" s="51">
        <f t="shared" si="3"/>
        <v>49002</v>
      </c>
      <c r="G126" s="43"/>
      <c r="H126" s="43"/>
      <c r="I126" s="43"/>
      <c r="J126" s="43"/>
      <c r="K126" s="43"/>
      <c r="L126" s="43"/>
      <c r="M126" s="43"/>
    </row>
    <row r="127" spans="1:13" s="27" customFormat="1" ht="24">
      <c r="A127" s="60" t="s">
        <v>342</v>
      </c>
      <c r="B127" s="58">
        <v>200</v>
      </c>
      <c r="C127" s="30" t="s">
        <v>343</v>
      </c>
      <c r="D127" s="63">
        <f aca="true" t="shared" si="7" ref="D127:E132">D128</f>
        <v>30000</v>
      </c>
      <c r="E127" s="63">
        <f t="shared" si="7"/>
        <v>30000</v>
      </c>
      <c r="F127" s="51">
        <f t="shared" si="3"/>
        <v>0</v>
      </c>
      <c r="G127" s="43"/>
      <c r="H127" s="43"/>
      <c r="I127" s="43"/>
      <c r="J127" s="43"/>
      <c r="K127" s="43"/>
      <c r="L127" s="43"/>
      <c r="M127" s="43"/>
    </row>
    <row r="128" spans="1:13" s="27" customFormat="1" ht="12.75">
      <c r="A128" s="60" t="s">
        <v>38</v>
      </c>
      <c r="B128" s="58">
        <v>200</v>
      </c>
      <c r="C128" s="30" t="s">
        <v>344</v>
      </c>
      <c r="D128" s="63">
        <f t="shared" si="7"/>
        <v>30000</v>
      </c>
      <c r="E128" s="63">
        <f t="shared" si="7"/>
        <v>30000</v>
      </c>
      <c r="F128" s="51">
        <f t="shared" si="3"/>
        <v>0</v>
      </c>
      <c r="G128" s="43"/>
      <c r="H128" s="43"/>
      <c r="I128" s="43"/>
      <c r="J128" s="43"/>
      <c r="K128" s="43"/>
      <c r="L128" s="43"/>
      <c r="M128" s="43"/>
    </row>
    <row r="129" spans="1:13" s="27" customFormat="1" ht="96">
      <c r="A129" s="60" t="s">
        <v>271</v>
      </c>
      <c r="B129" s="58">
        <v>200</v>
      </c>
      <c r="C129" s="30" t="s">
        <v>345</v>
      </c>
      <c r="D129" s="63">
        <f t="shared" si="7"/>
        <v>30000</v>
      </c>
      <c r="E129" s="63">
        <f t="shared" si="7"/>
        <v>30000</v>
      </c>
      <c r="F129" s="51">
        <f>D129-E129</f>
        <v>0</v>
      </c>
      <c r="G129" s="43"/>
      <c r="H129" s="43"/>
      <c r="I129" s="43"/>
      <c r="J129" s="43"/>
      <c r="K129" s="43"/>
      <c r="L129" s="43"/>
      <c r="M129" s="43"/>
    </row>
    <row r="130" spans="1:13" s="27" customFormat="1" ht="12.75">
      <c r="A130" s="60" t="s">
        <v>61</v>
      </c>
      <c r="B130" s="58">
        <v>200</v>
      </c>
      <c r="C130" s="30" t="s">
        <v>346</v>
      </c>
      <c r="D130" s="63">
        <f t="shared" si="7"/>
        <v>30000</v>
      </c>
      <c r="E130" s="63">
        <f t="shared" si="7"/>
        <v>30000</v>
      </c>
      <c r="F130" s="51">
        <f t="shared" si="3"/>
        <v>0</v>
      </c>
      <c r="G130" s="43"/>
      <c r="H130" s="43"/>
      <c r="I130" s="43"/>
      <c r="J130" s="43"/>
      <c r="K130" s="43"/>
      <c r="L130" s="43"/>
      <c r="M130" s="43"/>
    </row>
    <row r="131" spans="1:13" s="27" customFormat="1" ht="12.75">
      <c r="A131" s="59" t="s">
        <v>19</v>
      </c>
      <c r="B131" s="58">
        <v>200</v>
      </c>
      <c r="C131" s="30" t="s">
        <v>347</v>
      </c>
      <c r="D131" s="63">
        <f t="shared" si="7"/>
        <v>30000</v>
      </c>
      <c r="E131" s="63">
        <f t="shared" si="7"/>
        <v>30000</v>
      </c>
      <c r="F131" s="51">
        <f t="shared" si="3"/>
        <v>0</v>
      </c>
      <c r="G131" s="43"/>
      <c r="H131" s="43"/>
      <c r="I131" s="43"/>
      <c r="J131" s="43"/>
      <c r="K131" s="43"/>
      <c r="L131" s="43"/>
      <c r="M131" s="43"/>
    </row>
    <row r="132" spans="1:13" s="27" customFormat="1" ht="12.75">
      <c r="A132" s="59" t="s">
        <v>112</v>
      </c>
      <c r="B132" s="58">
        <v>200</v>
      </c>
      <c r="C132" s="30" t="s">
        <v>348</v>
      </c>
      <c r="D132" s="63">
        <f t="shared" si="7"/>
        <v>30000</v>
      </c>
      <c r="E132" s="63">
        <f t="shared" si="7"/>
        <v>30000</v>
      </c>
      <c r="F132" s="51">
        <f t="shared" si="3"/>
        <v>0</v>
      </c>
      <c r="G132" s="43"/>
      <c r="H132" s="43"/>
      <c r="I132" s="43"/>
      <c r="J132" s="43"/>
      <c r="K132" s="43"/>
      <c r="L132" s="43"/>
      <c r="M132" s="43"/>
    </row>
    <row r="133" spans="1:13" s="27" customFormat="1" ht="24">
      <c r="A133" s="60" t="s">
        <v>62</v>
      </c>
      <c r="B133" s="58">
        <v>200</v>
      </c>
      <c r="C133" s="30" t="s">
        <v>349</v>
      </c>
      <c r="D133" s="29">
        <v>30000</v>
      </c>
      <c r="E133" s="29">
        <v>30000</v>
      </c>
      <c r="F133" s="51">
        <f t="shared" si="3"/>
        <v>0</v>
      </c>
      <c r="G133" s="43"/>
      <c r="H133" s="43"/>
      <c r="I133" s="43"/>
      <c r="J133" s="43"/>
      <c r="K133" s="43"/>
      <c r="L133" s="43"/>
      <c r="M133" s="43"/>
    </row>
    <row r="134" spans="1:13" s="27" customFormat="1" ht="12.75">
      <c r="A134" s="33" t="s">
        <v>50</v>
      </c>
      <c r="B134" s="39">
        <v>200</v>
      </c>
      <c r="C134" s="30" t="s">
        <v>51</v>
      </c>
      <c r="D134" s="63">
        <f>D135+D149</f>
        <v>1698000</v>
      </c>
      <c r="E134" s="63">
        <f>E135+E149</f>
        <v>1358809.11</v>
      </c>
      <c r="F134" s="51">
        <f t="shared" si="3"/>
        <v>339190.8899999999</v>
      </c>
      <c r="G134" s="43"/>
      <c r="H134" s="52"/>
      <c r="I134" s="43"/>
      <c r="J134" s="43"/>
      <c r="K134" s="43"/>
      <c r="L134" s="43"/>
      <c r="M134" s="43"/>
    </row>
    <row r="135" spans="1:13" s="27" customFormat="1" ht="12.75">
      <c r="A135" s="34" t="s">
        <v>52</v>
      </c>
      <c r="B135" s="39">
        <v>200</v>
      </c>
      <c r="C135" s="30" t="s">
        <v>53</v>
      </c>
      <c r="D135" s="63">
        <f>D136+D142</f>
        <v>517700</v>
      </c>
      <c r="E135" s="63">
        <f>E136+E142</f>
        <v>445391.28</v>
      </c>
      <c r="F135" s="51">
        <f t="shared" si="3"/>
        <v>72308.71999999997</v>
      </c>
      <c r="G135" s="43"/>
      <c r="H135" s="43"/>
      <c r="I135" s="43"/>
      <c r="J135" s="43"/>
      <c r="K135" s="43"/>
      <c r="L135" s="43"/>
      <c r="M135" s="43"/>
    </row>
    <row r="136" spans="1:13" s="27" customFormat="1" ht="12.75">
      <c r="A136" s="34" t="s">
        <v>38</v>
      </c>
      <c r="B136" s="39">
        <v>200</v>
      </c>
      <c r="C136" s="30" t="s">
        <v>154</v>
      </c>
      <c r="D136" s="63">
        <f aca="true" t="shared" si="8" ref="D136:E140">D137</f>
        <v>416700</v>
      </c>
      <c r="E136" s="63">
        <f t="shared" si="8"/>
        <v>344614</v>
      </c>
      <c r="F136" s="51">
        <f t="shared" si="3"/>
        <v>72086</v>
      </c>
      <c r="G136" s="43"/>
      <c r="H136" s="43"/>
      <c r="I136" s="43"/>
      <c r="J136" s="43"/>
      <c r="K136" s="43"/>
      <c r="L136" s="43"/>
      <c r="M136" s="43"/>
    </row>
    <row r="137" spans="1:13" s="27" customFormat="1" ht="72">
      <c r="A137" s="31" t="s">
        <v>156</v>
      </c>
      <c r="B137" s="39">
        <v>200</v>
      </c>
      <c r="C137" s="30" t="s">
        <v>155</v>
      </c>
      <c r="D137" s="63">
        <f t="shared" si="8"/>
        <v>416700</v>
      </c>
      <c r="E137" s="63">
        <f t="shared" si="8"/>
        <v>344614</v>
      </c>
      <c r="F137" s="51">
        <f t="shared" si="3"/>
        <v>72086</v>
      </c>
      <c r="G137" s="43"/>
      <c r="H137" s="43"/>
      <c r="I137" s="43"/>
      <c r="J137" s="43"/>
      <c r="K137" s="43"/>
      <c r="L137" s="43"/>
      <c r="M137" s="43"/>
    </row>
    <row r="138" spans="1:13" s="27" customFormat="1" ht="84">
      <c r="A138" s="31" t="s">
        <v>306</v>
      </c>
      <c r="B138" s="39">
        <v>200</v>
      </c>
      <c r="C138" s="30" t="s">
        <v>155</v>
      </c>
      <c r="D138" s="63">
        <f t="shared" si="8"/>
        <v>416700</v>
      </c>
      <c r="E138" s="63">
        <f t="shared" si="8"/>
        <v>344614</v>
      </c>
      <c r="F138" s="51">
        <f t="shared" si="3"/>
        <v>72086</v>
      </c>
      <c r="G138" s="43"/>
      <c r="H138" s="43"/>
      <c r="I138" s="43"/>
      <c r="J138" s="43"/>
      <c r="K138" s="43"/>
      <c r="L138" s="43"/>
      <c r="M138" s="43"/>
    </row>
    <row r="139" spans="1:13" s="27" customFormat="1" ht="12.75">
      <c r="A139" s="31" t="s">
        <v>19</v>
      </c>
      <c r="B139" s="39">
        <v>200</v>
      </c>
      <c r="C139" s="30" t="s">
        <v>408</v>
      </c>
      <c r="D139" s="63">
        <f t="shared" si="8"/>
        <v>416700</v>
      </c>
      <c r="E139" s="63">
        <f t="shared" si="8"/>
        <v>344614</v>
      </c>
      <c r="F139" s="51">
        <f t="shared" si="3"/>
        <v>72086</v>
      </c>
      <c r="G139" s="43"/>
      <c r="H139" s="43"/>
      <c r="I139" s="43"/>
      <c r="J139" s="43"/>
      <c r="K139" s="43"/>
      <c r="L139" s="43"/>
      <c r="M139" s="43"/>
    </row>
    <row r="140" spans="1:13" s="27" customFormat="1" ht="48">
      <c r="A140" s="31" t="s">
        <v>307</v>
      </c>
      <c r="B140" s="39">
        <v>200</v>
      </c>
      <c r="C140" s="30" t="s">
        <v>409</v>
      </c>
      <c r="D140" s="63">
        <f t="shared" si="8"/>
        <v>416700</v>
      </c>
      <c r="E140" s="63">
        <f t="shared" si="8"/>
        <v>344614</v>
      </c>
      <c r="F140" s="51">
        <f t="shared" si="3"/>
        <v>72086</v>
      </c>
      <c r="G140" s="43"/>
      <c r="H140" s="43"/>
      <c r="I140" s="43"/>
      <c r="J140" s="43"/>
      <c r="K140" s="43"/>
      <c r="L140" s="43"/>
      <c r="M140" s="43"/>
    </row>
    <row r="141" spans="1:13" s="27" customFormat="1" ht="48">
      <c r="A141" s="31" t="s">
        <v>153</v>
      </c>
      <c r="B141" s="39">
        <v>200</v>
      </c>
      <c r="C141" s="30" t="s">
        <v>410</v>
      </c>
      <c r="D141" s="29">
        <v>416700</v>
      </c>
      <c r="E141" s="29">
        <v>344614</v>
      </c>
      <c r="F141" s="51">
        <f t="shared" si="3"/>
        <v>72086</v>
      </c>
      <c r="G141" s="43"/>
      <c r="H141" s="43"/>
      <c r="I141" s="43"/>
      <c r="J141" s="43"/>
      <c r="K141" s="43"/>
      <c r="L141" s="43"/>
      <c r="M141" s="43"/>
    </row>
    <row r="142" spans="1:13" s="27" customFormat="1" ht="24">
      <c r="A142" s="31" t="s">
        <v>411</v>
      </c>
      <c r="B142" s="39">
        <v>200</v>
      </c>
      <c r="C142" s="30" t="s">
        <v>412</v>
      </c>
      <c r="D142" s="63">
        <f>D143</f>
        <v>101000</v>
      </c>
      <c r="E142" s="63">
        <f>E143</f>
        <v>100777.28</v>
      </c>
      <c r="F142" s="51">
        <f t="shared" si="3"/>
        <v>222.72000000000116</v>
      </c>
      <c r="G142" s="43"/>
      <c r="H142" s="43"/>
      <c r="I142" s="43"/>
      <c r="J142" s="43"/>
      <c r="K142" s="43"/>
      <c r="L142" s="43"/>
      <c r="M142" s="43"/>
    </row>
    <row r="143" spans="1:13" s="27" customFormat="1" ht="26.25" customHeight="1">
      <c r="A143" s="31" t="s">
        <v>249</v>
      </c>
      <c r="B143" s="39">
        <v>200</v>
      </c>
      <c r="C143" s="30" t="s">
        <v>413</v>
      </c>
      <c r="D143" s="63">
        <f>D144+D147</f>
        <v>101000</v>
      </c>
      <c r="E143" s="63">
        <f>E144+E147</f>
        <v>100777.28</v>
      </c>
      <c r="F143" s="51">
        <f t="shared" si="3"/>
        <v>222.72000000000116</v>
      </c>
      <c r="G143" s="43"/>
      <c r="H143" s="43"/>
      <c r="I143" s="43"/>
      <c r="J143" s="43"/>
      <c r="K143" s="43"/>
      <c r="L143" s="43"/>
      <c r="M143" s="43"/>
    </row>
    <row r="144" spans="1:13" s="27" customFormat="1" ht="12.75">
      <c r="A144" s="31" t="s">
        <v>19</v>
      </c>
      <c r="B144" s="39">
        <v>200</v>
      </c>
      <c r="C144" s="30" t="s">
        <v>414</v>
      </c>
      <c r="D144" s="63">
        <f>D145+D146</f>
        <v>51000</v>
      </c>
      <c r="E144" s="63">
        <f>E145+E146</f>
        <v>50951.28</v>
      </c>
      <c r="F144" s="51">
        <f t="shared" si="3"/>
        <v>48.720000000001164</v>
      </c>
      <c r="G144" s="43"/>
      <c r="H144" s="43"/>
      <c r="I144" s="43"/>
      <c r="J144" s="43"/>
      <c r="K144" s="43"/>
      <c r="L144" s="43"/>
      <c r="M144" s="43"/>
    </row>
    <row r="145" spans="1:13" s="27" customFormat="1" ht="12.75">
      <c r="A145" s="31" t="s">
        <v>211</v>
      </c>
      <c r="B145" s="39">
        <v>200</v>
      </c>
      <c r="C145" s="30" t="s">
        <v>434</v>
      </c>
      <c r="D145" s="29">
        <v>28000</v>
      </c>
      <c r="E145" s="29">
        <v>27951.28</v>
      </c>
      <c r="F145" s="51">
        <f t="shared" si="3"/>
        <v>48.720000000001164</v>
      </c>
      <c r="G145" s="43"/>
      <c r="H145" s="43"/>
      <c r="I145" s="43"/>
      <c r="J145" s="43"/>
      <c r="K145" s="43"/>
      <c r="L145" s="43"/>
      <c r="M145" s="43"/>
    </row>
    <row r="146" spans="1:13" s="27" customFormat="1" ht="12.75">
      <c r="A146" s="31" t="s">
        <v>37</v>
      </c>
      <c r="B146" s="39">
        <v>200</v>
      </c>
      <c r="C146" s="30" t="s">
        <v>415</v>
      </c>
      <c r="D146" s="29">
        <v>23000</v>
      </c>
      <c r="E146" s="29">
        <v>23000</v>
      </c>
      <c r="F146" s="51">
        <f t="shared" si="3"/>
        <v>0</v>
      </c>
      <c r="G146" s="43"/>
      <c r="H146" s="43"/>
      <c r="I146" s="43"/>
      <c r="J146" s="43"/>
      <c r="K146" s="43"/>
      <c r="L146" s="43"/>
      <c r="M146" s="43"/>
    </row>
    <row r="147" spans="1:13" s="27" customFormat="1" ht="12.75">
      <c r="A147" s="31" t="s">
        <v>33</v>
      </c>
      <c r="B147" s="39">
        <v>200</v>
      </c>
      <c r="C147" s="30" t="s">
        <v>416</v>
      </c>
      <c r="D147" s="63">
        <f>D148</f>
        <v>50000</v>
      </c>
      <c r="E147" s="63">
        <f>E148</f>
        <v>49826</v>
      </c>
      <c r="F147" s="51">
        <f t="shared" si="3"/>
        <v>174</v>
      </c>
      <c r="G147" s="43"/>
      <c r="H147" s="43"/>
      <c r="I147" s="43"/>
      <c r="J147" s="43"/>
      <c r="K147" s="43"/>
      <c r="L147" s="43"/>
      <c r="M147" s="43"/>
    </row>
    <row r="148" spans="1:13" s="27" customFormat="1" ht="12.75">
      <c r="A148" s="31" t="s">
        <v>377</v>
      </c>
      <c r="B148" s="39">
        <v>200</v>
      </c>
      <c r="C148" s="30" t="s">
        <v>417</v>
      </c>
      <c r="D148" s="29">
        <v>50000</v>
      </c>
      <c r="E148" s="29">
        <v>49826</v>
      </c>
      <c r="F148" s="51">
        <f t="shared" si="3"/>
        <v>174</v>
      </c>
      <c r="G148" s="43"/>
      <c r="H148" s="43"/>
      <c r="I148" s="43"/>
      <c r="J148" s="43"/>
      <c r="K148" s="43"/>
      <c r="L148" s="43"/>
      <c r="M148" s="43"/>
    </row>
    <row r="149" spans="1:13" s="27" customFormat="1" ht="12.75">
      <c r="A149" s="31" t="s">
        <v>54</v>
      </c>
      <c r="B149" s="39">
        <v>200</v>
      </c>
      <c r="C149" s="30" t="s">
        <v>55</v>
      </c>
      <c r="D149" s="63">
        <f>D150</f>
        <v>1180300</v>
      </c>
      <c r="E149" s="63">
        <f>E150</f>
        <v>913417.8300000001</v>
      </c>
      <c r="F149" s="51">
        <f t="shared" si="3"/>
        <v>266882.1699999999</v>
      </c>
      <c r="G149" s="43"/>
      <c r="H149" s="43"/>
      <c r="I149" s="43"/>
      <c r="J149" s="43"/>
      <c r="K149" s="43"/>
      <c r="L149" s="43"/>
      <c r="M149" s="43"/>
    </row>
    <row r="150" spans="1:13" s="27" customFormat="1" ht="24">
      <c r="A150" s="31" t="s">
        <v>59</v>
      </c>
      <c r="B150" s="39"/>
      <c r="C150" s="30" t="s">
        <v>123</v>
      </c>
      <c r="D150" s="63">
        <f>D151+D158</f>
        <v>1180300</v>
      </c>
      <c r="E150" s="63">
        <f>E151+E158</f>
        <v>913417.8300000001</v>
      </c>
      <c r="F150" s="51">
        <f t="shared" si="3"/>
        <v>266882.1699999999</v>
      </c>
      <c r="G150" s="43"/>
      <c r="H150" s="43"/>
      <c r="I150" s="43"/>
      <c r="J150" s="43"/>
      <c r="K150" s="43"/>
      <c r="L150" s="43"/>
      <c r="M150" s="43"/>
    </row>
    <row r="151" spans="1:13" s="27" customFormat="1" ht="60">
      <c r="A151" s="31" t="s">
        <v>308</v>
      </c>
      <c r="B151" s="39">
        <v>200</v>
      </c>
      <c r="C151" s="30" t="s">
        <v>124</v>
      </c>
      <c r="D151" s="63">
        <f aca="true" t="shared" si="9" ref="D151:E153">D152</f>
        <v>893800</v>
      </c>
      <c r="E151" s="63">
        <f t="shared" si="9"/>
        <v>626934.87</v>
      </c>
      <c r="F151" s="51">
        <f t="shared" si="3"/>
        <v>266865.13</v>
      </c>
      <c r="G151" s="43"/>
      <c r="H151" s="43"/>
      <c r="I151" s="43"/>
      <c r="J151" s="43"/>
      <c r="K151" s="43"/>
      <c r="L151" s="43"/>
      <c r="M151" s="43"/>
    </row>
    <row r="152" spans="1:13" s="27" customFormat="1" ht="25.5" customHeight="1">
      <c r="A152" s="35" t="s">
        <v>249</v>
      </c>
      <c r="B152" s="39">
        <v>200</v>
      </c>
      <c r="C152" s="30" t="s">
        <v>309</v>
      </c>
      <c r="D152" s="63">
        <f t="shared" si="9"/>
        <v>893800</v>
      </c>
      <c r="E152" s="63">
        <f t="shared" si="9"/>
        <v>626934.87</v>
      </c>
      <c r="F152" s="51">
        <f t="shared" si="3"/>
        <v>266865.13</v>
      </c>
      <c r="G152" s="43"/>
      <c r="H152" s="43"/>
      <c r="I152" s="43"/>
      <c r="J152" s="43"/>
      <c r="K152" s="43"/>
      <c r="L152" s="43"/>
      <c r="M152" s="43"/>
    </row>
    <row r="153" spans="1:13" s="27" customFormat="1" ht="12.75">
      <c r="A153" s="23" t="s">
        <v>19</v>
      </c>
      <c r="B153" s="39">
        <v>200</v>
      </c>
      <c r="C153" s="30" t="s">
        <v>310</v>
      </c>
      <c r="D153" s="63">
        <f t="shared" si="9"/>
        <v>893800</v>
      </c>
      <c r="E153" s="63">
        <f t="shared" si="9"/>
        <v>626934.87</v>
      </c>
      <c r="F153" s="51">
        <f t="shared" si="3"/>
        <v>266865.13</v>
      </c>
      <c r="G153" s="43"/>
      <c r="H153" s="43"/>
      <c r="I153" s="43"/>
      <c r="J153" s="43"/>
      <c r="K153" s="43"/>
      <c r="L153" s="43"/>
      <c r="M153" s="43"/>
    </row>
    <row r="154" spans="1:13" s="27" customFormat="1" ht="12.75">
      <c r="A154" s="31" t="s">
        <v>36</v>
      </c>
      <c r="B154" s="39">
        <v>200</v>
      </c>
      <c r="C154" s="30" t="s">
        <v>311</v>
      </c>
      <c r="D154" s="63">
        <f>D155+D156+D157</f>
        <v>893800</v>
      </c>
      <c r="E154" s="63">
        <f>E155+E156+E157</f>
        <v>626934.87</v>
      </c>
      <c r="F154" s="51">
        <f t="shared" si="3"/>
        <v>266865.13</v>
      </c>
      <c r="G154" s="43"/>
      <c r="H154" s="43"/>
      <c r="I154" s="43"/>
      <c r="J154" s="43"/>
      <c r="K154" s="43"/>
      <c r="L154" s="43"/>
      <c r="M154" s="43"/>
    </row>
    <row r="155" spans="1:13" s="27" customFormat="1" ht="12.75">
      <c r="A155" s="31" t="s">
        <v>31</v>
      </c>
      <c r="B155" s="39">
        <v>200</v>
      </c>
      <c r="C155" s="30" t="s">
        <v>312</v>
      </c>
      <c r="D155" s="29">
        <v>697000</v>
      </c>
      <c r="E155" s="29">
        <v>460372.5</v>
      </c>
      <c r="F155" s="51">
        <f t="shared" si="3"/>
        <v>236627.5</v>
      </c>
      <c r="G155" s="43"/>
      <c r="H155" s="43"/>
      <c r="I155" s="43"/>
      <c r="J155" s="43"/>
      <c r="K155" s="43"/>
      <c r="L155" s="43"/>
      <c r="M155" s="43"/>
    </row>
    <row r="156" spans="1:13" s="27" customFormat="1" ht="12.75">
      <c r="A156" s="31" t="s">
        <v>116</v>
      </c>
      <c r="B156" s="39">
        <v>200</v>
      </c>
      <c r="C156" s="30" t="s">
        <v>313</v>
      </c>
      <c r="D156" s="29">
        <v>166800</v>
      </c>
      <c r="E156" s="29">
        <v>166562.37</v>
      </c>
      <c r="F156" s="51">
        <f t="shared" si="3"/>
        <v>237.63000000000466</v>
      </c>
      <c r="G156" s="43"/>
      <c r="H156" s="43"/>
      <c r="I156" s="43"/>
      <c r="J156" s="43"/>
      <c r="K156" s="43"/>
      <c r="L156" s="43"/>
      <c r="M156" s="43"/>
    </row>
    <row r="157" spans="1:13" s="27" customFormat="1" ht="12.75">
      <c r="A157" s="31" t="s">
        <v>37</v>
      </c>
      <c r="B157" s="39">
        <v>200</v>
      </c>
      <c r="C157" s="30" t="s">
        <v>314</v>
      </c>
      <c r="D157" s="29">
        <v>30000</v>
      </c>
      <c r="E157" s="29">
        <v>0</v>
      </c>
      <c r="F157" s="51">
        <f t="shared" si="3"/>
        <v>30000</v>
      </c>
      <c r="G157" s="43"/>
      <c r="H157" s="43"/>
      <c r="I157" s="43"/>
      <c r="J157" s="43"/>
      <c r="K157" s="43"/>
      <c r="L157" s="43"/>
      <c r="M157" s="43"/>
    </row>
    <row r="158" spans="1:13" s="27" customFormat="1" ht="48">
      <c r="A158" s="32" t="s">
        <v>350</v>
      </c>
      <c r="B158" s="39">
        <v>200</v>
      </c>
      <c r="C158" s="30" t="s">
        <v>351</v>
      </c>
      <c r="D158" s="63">
        <f aca="true" t="shared" si="10" ref="D158:E161">D159</f>
        <v>286500</v>
      </c>
      <c r="E158" s="63">
        <f t="shared" si="10"/>
        <v>286482.96</v>
      </c>
      <c r="F158" s="51">
        <f t="shared" si="3"/>
        <v>17.039999999979045</v>
      </c>
      <c r="G158" s="43"/>
      <c r="H158" s="43"/>
      <c r="I158" s="43"/>
      <c r="J158" s="43"/>
      <c r="K158" s="43"/>
      <c r="L158" s="43"/>
      <c r="M158" s="43"/>
    </row>
    <row r="159" spans="1:13" s="27" customFormat="1" ht="24">
      <c r="A159" s="60" t="s">
        <v>315</v>
      </c>
      <c r="B159" s="58">
        <v>200</v>
      </c>
      <c r="C159" s="30" t="s">
        <v>352</v>
      </c>
      <c r="D159" s="63">
        <f>D160+D163</f>
        <v>286500</v>
      </c>
      <c r="E159" s="63">
        <f>E160+E163</f>
        <v>286482.96</v>
      </c>
      <c r="F159" s="51">
        <f t="shared" si="3"/>
        <v>17.039999999979045</v>
      </c>
      <c r="G159" s="43"/>
      <c r="H159" s="43"/>
      <c r="I159" s="43"/>
      <c r="J159" s="43"/>
      <c r="K159" s="43"/>
      <c r="L159" s="43"/>
      <c r="M159" s="43"/>
    </row>
    <row r="160" spans="1:13" s="27" customFormat="1" ht="12.75">
      <c r="A160" s="23" t="s">
        <v>19</v>
      </c>
      <c r="B160" s="39">
        <v>200</v>
      </c>
      <c r="C160" s="30" t="s">
        <v>353</v>
      </c>
      <c r="D160" s="63">
        <f t="shared" si="10"/>
        <v>88000</v>
      </c>
      <c r="E160" s="63">
        <f t="shared" si="10"/>
        <v>87982.96</v>
      </c>
      <c r="F160" s="51">
        <f t="shared" si="3"/>
        <v>17.039999999993597</v>
      </c>
      <c r="G160" s="43"/>
      <c r="H160" s="43"/>
      <c r="I160" s="43"/>
      <c r="J160" s="43"/>
      <c r="K160" s="43"/>
      <c r="L160" s="43"/>
      <c r="M160" s="43"/>
    </row>
    <row r="161" spans="1:13" s="27" customFormat="1" ht="12.75">
      <c r="A161" s="31" t="s">
        <v>36</v>
      </c>
      <c r="B161" s="39">
        <v>200</v>
      </c>
      <c r="C161" s="30" t="s">
        <v>354</v>
      </c>
      <c r="D161" s="63">
        <f t="shared" si="10"/>
        <v>88000</v>
      </c>
      <c r="E161" s="63">
        <f t="shared" si="10"/>
        <v>87982.96</v>
      </c>
      <c r="F161" s="51">
        <f t="shared" si="3"/>
        <v>17.039999999993597</v>
      </c>
      <c r="G161" s="43"/>
      <c r="H161" s="43"/>
      <c r="I161" s="43"/>
      <c r="J161" s="43"/>
      <c r="K161" s="43"/>
      <c r="L161" s="43"/>
      <c r="M161" s="43"/>
    </row>
    <row r="162" spans="1:13" s="27" customFormat="1" ht="12.75">
      <c r="A162" s="31" t="s">
        <v>116</v>
      </c>
      <c r="B162" s="39">
        <v>200</v>
      </c>
      <c r="C162" s="30" t="s">
        <v>355</v>
      </c>
      <c r="D162" s="29">
        <v>88000</v>
      </c>
      <c r="E162" s="29">
        <v>87982.96</v>
      </c>
      <c r="F162" s="51">
        <f t="shared" si="3"/>
        <v>17.039999999993597</v>
      </c>
      <c r="G162" s="43"/>
      <c r="H162" s="43"/>
      <c r="I162" s="43"/>
      <c r="J162" s="43"/>
      <c r="K162" s="43"/>
      <c r="L162" s="43"/>
      <c r="M162" s="43"/>
    </row>
    <row r="163" spans="1:6" ht="12.75">
      <c r="A163" s="55" t="s">
        <v>33</v>
      </c>
      <c r="B163" s="39">
        <v>200</v>
      </c>
      <c r="C163" s="30" t="s">
        <v>379</v>
      </c>
      <c r="D163" s="67">
        <f>D164</f>
        <v>198500</v>
      </c>
      <c r="E163" s="67">
        <f>E164</f>
        <v>198500</v>
      </c>
      <c r="F163" s="51">
        <f t="shared" si="3"/>
        <v>0</v>
      </c>
    </row>
    <row r="164" spans="1:13" s="27" customFormat="1" ht="12.75">
      <c r="A164" s="55" t="s">
        <v>377</v>
      </c>
      <c r="B164" s="39">
        <v>200</v>
      </c>
      <c r="C164" s="30" t="s">
        <v>380</v>
      </c>
      <c r="D164" s="29">
        <v>198500</v>
      </c>
      <c r="E164" s="29">
        <v>198500</v>
      </c>
      <c r="F164" s="51">
        <f t="shared" si="3"/>
        <v>0</v>
      </c>
      <c r="G164" s="43"/>
      <c r="H164" s="43"/>
      <c r="I164" s="43"/>
      <c r="J164" s="43"/>
      <c r="K164" s="43"/>
      <c r="L164" s="43"/>
      <c r="M164" s="43"/>
    </row>
    <row r="165" spans="1:13" s="27" customFormat="1" ht="12.75">
      <c r="A165" s="31" t="s">
        <v>202</v>
      </c>
      <c r="B165" s="39">
        <v>200</v>
      </c>
      <c r="C165" s="30" t="s">
        <v>56</v>
      </c>
      <c r="D165" s="63">
        <f>D166</f>
        <v>1980300</v>
      </c>
      <c r="E165" s="63">
        <f>E166</f>
        <v>1480760.01</v>
      </c>
      <c r="F165" s="51">
        <f t="shared" si="3"/>
        <v>499539.99</v>
      </c>
      <c r="G165" s="43"/>
      <c r="H165" s="43"/>
      <c r="I165" s="43"/>
      <c r="J165" s="43"/>
      <c r="K165" s="43"/>
      <c r="L165" s="43"/>
      <c r="M165" s="43"/>
    </row>
    <row r="166" spans="1:13" s="27" customFormat="1" ht="12.75">
      <c r="A166" s="31" t="s">
        <v>57</v>
      </c>
      <c r="B166" s="39">
        <v>200</v>
      </c>
      <c r="C166" s="30" t="s">
        <v>58</v>
      </c>
      <c r="D166" s="63">
        <f>D167+D171+D175</f>
        <v>1980300</v>
      </c>
      <c r="E166" s="63">
        <f>E167+E171+E175</f>
        <v>1480760.01</v>
      </c>
      <c r="F166" s="51">
        <f t="shared" si="3"/>
        <v>499539.99</v>
      </c>
      <c r="G166" s="43"/>
      <c r="H166" s="43"/>
      <c r="I166" s="43"/>
      <c r="J166" s="43"/>
      <c r="K166" s="43"/>
      <c r="L166" s="43"/>
      <c r="M166" s="43"/>
    </row>
    <row r="167" spans="1:13" s="27" customFormat="1" ht="22.5" customHeight="1">
      <c r="A167" s="31" t="s">
        <v>421</v>
      </c>
      <c r="B167" s="39">
        <v>200</v>
      </c>
      <c r="C167" s="37" t="s">
        <v>422</v>
      </c>
      <c r="D167" s="63">
        <f aca="true" t="shared" si="11" ref="D167:E169">D168</f>
        <v>182000</v>
      </c>
      <c r="E167" s="63">
        <f t="shared" si="11"/>
        <v>41900</v>
      </c>
      <c r="F167" s="51">
        <f t="shared" si="3"/>
        <v>140100</v>
      </c>
      <c r="G167" s="43"/>
      <c r="H167" s="43"/>
      <c r="I167" s="43"/>
      <c r="J167" s="43"/>
      <c r="K167" s="43"/>
      <c r="L167" s="43"/>
      <c r="M167" s="43"/>
    </row>
    <row r="168" spans="1:13" s="27" customFormat="1" ht="60">
      <c r="A168" s="31" t="s">
        <v>318</v>
      </c>
      <c r="B168" s="39">
        <v>200</v>
      </c>
      <c r="C168" s="37" t="s">
        <v>423</v>
      </c>
      <c r="D168" s="63">
        <f t="shared" si="11"/>
        <v>182000</v>
      </c>
      <c r="E168" s="63">
        <f t="shared" si="11"/>
        <v>41900</v>
      </c>
      <c r="F168" s="51">
        <f t="shared" si="3"/>
        <v>140100</v>
      </c>
      <c r="G168" s="43"/>
      <c r="H168" s="43"/>
      <c r="I168" s="43"/>
      <c r="J168" s="43"/>
      <c r="K168" s="43"/>
      <c r="L168" s="43"/>
      <c r="M168" s="43"/>
    </row>
    <row r="169" spans="1:13" s="27" customFormat="1" ht="12.75">
      <c r="A169" s="31" t="s">
        <v>319</v>
      </c>
      <c r="B169" s="39">
        <v>200</v>
      </c>
      <c r="C169" s="37" t="s">
        <v>424</v>
      </c>
      <c r="D169" s="63">
        <f t="shared" si="11"/>
        <v>182000</v>
      </c>
      <c r="E169" s="63">
        <f t="shared" si="11"/>
        <v>41900</v>
      </c>
      <c r="F169" s="51">
        <f t="shared" si="3"/>
        <v>140100</v>
      </c>
      <c r="G169" s="43"/>
      <c r="H169" s="43"/>
      <c r="I169" s="43"/>
      <c r="J169" s="43"/>
      <c r="K169" s="43"/>
      <c r="L169" s="43"/>
      <c r="M169" s="43"/>
    </row>
    <row r="170" spans="1:13" s="27" customFormat="1" ht="36">
      <c r="A170" s="31" t="s">
        <v>320</v>
      </c>
      <c r="B170" s="39">
        <v>200</v>
      </c>
      <c r="C170" s="37" t="s">
        <v>425</v>
      </c>
      <c r="D170" s="29">
        <v>182000</v>
      </c>
      <c r="E170" s="29">
        <v>41900</v>
      </c>
      <c r="F170" s="51">
        <f t="shared" si="3"/>
        <v>140100</v>
      </c>
      <c r="G170" s="43"/>
      <c r="H170" s="43"/>
      <c r="I170" s="43"/>
      <c r="J170" s="43"/>
      <c r="K170" s="43"/>
      <c r="L170" s="43"/>
      <c r="M170" s="43"/>
    </row>
    <row r="171" spans="1:13" s="27" customFormat="1" ht="24">
      <c r="A171" s="31" t="s">
        <v>426</v>
      </c>
      <c r="B171" s="39">
        <v>200</v>
      </c>
      <c r="C171" s="37" t="s">
        <v>427</v>
      </c>
      <c r="D171" s="63">
        <f aca="true" t="shared" si="12" ref="D171:E173">D172</f>
        <v>52000</v>
      </c>
      <c r="E171" s="63">
        <f t="shared" si="12"/>
        <v>0</v>
      </c>
      <c r="F171" s="51">
        <f t="shared" si="3"/>
        <v>52000</v>
      </c>
      <c r="G171" s="43"/>
      <c r="H171" s="43"/>
      <c r="I171" s="43"/>
      <c r="J171" s="43"/>
      <c r="K171" s="43"/>
      <c r="L171" s="43"/>
      <c r="M171" s="43"/>
    </row>
    <row r="172" spans="1:13" s="27" customFormat="1" ht="24">
      <c r="A172" s="31" t="s">
        <v>428</v>
      </c>
      <c r="B172" s="39">
        <v>200</v>
      </c>
      <c r="C172" s="37" t="s">
        <v>429</v>
      </c>
      <c r="D172" s="63">
        <f t="shared" si="12"/>
        <v>52000</v>
      </c>
      <c r="E172" s="63">
        <f t="shared" si="12"/>
        <v>0</v>
      </c>
      <c r="F172" s="51">
        <f t="shared" si="3"/>
        <v>52000</v>
      </c>
      <c r="G172" s="43"/>
      <c r="H172" s="43"/>
      <c r="I172" s="43"/>
      <c r="J172" s="43"/>
      <c r="K172" s="43"/>
      <c r="L172" s="43"/>
      <c r="M172" s="43"/>
    </row>
    <row r="173" spans="1:13" s="27" customFormat="1" ht="12.75">
      <c r="A173" s="31" t="s">
        <v>319</v>
      </c>
      <c r="B173" s="39">
        <v>200</v>
      </c>
      <c r="C173" s="37" t="s">
        <v>430</v>
      </c>
      <c r="D173" s="63">
        <f t="shared" si="12"/>
        <v>52000</v>
      </c>
      <c r="E173" s="63">
        <f t="shared" si="12"/>
        <v>0</v>
      </c>
      <c r="F173" s="51">
        <f t="shared" si="3"/>
        <v>52000</v>
      </c>
      <c r="G173" s="43"/>
      <c r="H173" s="43"/>
      <c r="I173" s="43"/>
      <c r="J173" s="43"/>
      <c r="K173" s="43"/>
      <c r="L173" s="43"/>
      <c r="M173" s="43"/>
    </row>
    <row r="174" spans="1:13" s="27" customFormat="1" ht="36">
      <c r="A174" s="31" t="s">
        <v>320</v>
      </c>
      <c r="B174" s="39">
        <v>200</v>
      </c>
      <c r="C174" s="37" t="s">
        <v>431</v>
      </c>
      <c r="D174" s="29">
        <v>52000</v>
      </c>
      <c r="E174" s="29">
        <v>0</v>
      </c>
      <c r="F174" s="51">
        <f t="shared" si="3"/>
        <v>52000</v>
      </c>
      <c r="G174" s="43"/>
      <c r="H174" s="43"/>
      <c r="I174" s="43"/>
      <c r="J174" s="43"/>
      <c r="K174" s="43"/>
      <c r="L174" s="43"/>
      <c r="M174" s="43"/>
    </row>
    <row r="175" spans="1:13" s="27" customFormat="1" ht="24">
      <c r="A175" s="31" t="s">
        <v>59</v>
      </c>
      <c r="B175" s="39">
        <v>200</v>
      </c>
      <c r="C175" s="37" t="s">
        <v>148</v>
      </c>
      <c r="D175" s="63">
        <f>D176+D181</f>
        <v>1746300</v>
      </c>
      <c r="E175" s="63">
        <f>E176+E181</f>
        <v>1438860.01</v>
      </c>
      <c r="F175" s="51">
        <f t="shared" si="3"/>
        <v>307439.99</v>
      </c>
      <c r="G175" s="43"/>
      <c r="H175" s="43"/>
      <c r="I175" s="43"/>
      <c r="J175" s="43"/>
      <c r="K175" s="43"/>
      <c r="L175" s="43"/>
      <c r="M175" s="43"/>
    </row>
    <row r="176" spans="1:13" s="27" customFormat="1" ht="48">
      <c r="A176" s="36" t="s">
        <v>316</v>
      </c>
      <c r="B176" s="39">
        <v>200</v>
      </c>
      <c r="C176" s="37" t="s">
        <v>125</v>
      </c>
      <c r="D176" s="63">
        <f aca="true" t="shared" si="13" ref="D176:E179">D177</f>
        <v>1305200</v>
      </c>
      <c r="E176" s="63">
        <f t="shared" si="13"/>
        <v>1095525.47</v>
      </c>
      <c r="F176" s="51">
        <f t="shared" si="3"/>
        <v>209674.53000000003</v>
      </c>
      <c r="G176" s="43"/>
      <c r="H176" s="43"/>
      <c r="I176" s="43"/>
      <c r="J176" s="43"/>
      <c r="K176" s="43"/>
      <c r="L176" s="43"/>
      <c r="M176" s="43"/>
    </row>
    <row r="177" spans="1:13" s="27" customFormat="1" ht="36">
      <c r="A177" s="36" t="s">
        <v>317</v>
      </c>
      <c r="B177" s="39">
        <v>200</v>
      </c>
      <c r="C177" s="37" t="s">
        <v>363</v>
      </c>
      <c r="D177" s="63">
        <f t="shared" si="13"/>
        <v>1305200</v>
      </c>
      <c r="E177" s="63">
        <f t="shared" si="13"/>
        <v>1095525.47</v>
      </c>
      <c r="F177" s="51">
        <f t="shared" si="3"/>
        <v>209674.53000000003</v>
      </c>
      <c r="G177" s="43"/>
      <c r="H177" s="43"/>
      <c r="I177" s="43"/>
      <c r="J177" s="43"/>
      <c r="K177" s="43"/>
      <c r="L177" s="43"/>
      <c r="M177" s="43"/>
    </row>
    <row r="178" spans="1:13" s="27" customFormat="1" ht="60">
      <c r="A178" s="31" t="s">
        <v>318</v>
      </c>
      <c r="B178" s="39">
        <v>200</v>
      </c>
      <c r="C178" s="37" t="s">
        <v>362</v>
      </c>
      <c r="D178" s="63">
        <f t="shared" si="13"/>
        <v>1305200</v>
      </c>
      <c r="E178" s="63">
        <f t="shared" si="13"/>
        <v>1095525.47</v>
      </c>
      <c r="F178" s="51">
        <f t="shared" si="3"/>
        <v>209674.53000000003</v>
      </c>
      <c r="G178" s="43"/>
      <c r="H178" s="43"/>
      <c r="I178" s="43"/>
      <c r="J178" s="43"/>
      <c r="K178" s="43"/>
      <c r="L178" s="43"/>
      <c r="M178" s="43"/>
    </row>
    <row r="179" spans="1:13" s="27" customFormat="1" ht="12.75">
      <c r="A179" s="31" t="s">
        <v>319</v>
      </c>
      <c r="B179" s="39">
        <v>200</v>
      </c>
      <c r="C179" s="37" t="s">
        <v>361</v>
      </c>
      <c r="D179" s="63">
        <f t="shared" si="13"/>
        <v>1305200</v>
      </c>
      <c r="E179" s="63">
        <f t="shared" si="13"/>
        <v>1095525.47</v>
      </c>
      <c r="F179" s="51">
        <f t="shared" si="3"/>
        <v>209674.53000000003</v>
      </c>
      <c r="G179" s="43"/>
      <c r="H179" s="43"/>
      <c r="I179" s="43"/>
      <c r="J179" s="43"/>
      <c r="K179" s="43"/>
      <c r="L179" s="43"/>
      <c r="M179" s="43"/>
    </row>
    <row r="180" spans="1:13" s="27" customFormat="1" ht="36">
      <c r="A180" s="31" t="s">
        <v>320</v>
      </c>
      <c r="B180" s="39">
        <v>200</v>
      </c>
      <c r="C180" s="37" t="s">
        <v>360</v>
      </c>
      <c r="D180" s="29">
        <v>1305200</v>
      </c>
      <c r="E180" s="29">
        <v>1095525.47</v>
      </c>
      <c r="F180" s="51">
        <f t="shared" si="3"/>
        <v>209674.53000000003</v>
      </c>
      <c r="G180" s="43"/>
      <c r="H180" s="43"/>
      <c r="I180" s="43"/>
      <c r="J180" s="43"/>
      <c r="K180" s="43"/>
      <c r="L180" s="43"/>
      <c r="M180" s="43"/>
    </row>
    <row r="181" spans="1:13" s="27" customFormat="1" ht="24">
      <c r="A181" s="31" t="s">
        <v>321</v>
      </c>
      <c r="B181" s="39">
        <v>200</v>
      </c>
      <c r="C181" s="37" t="s">
        <v>359</v>
      </c>
      <c r="D181" s="63">
        <f aca="true" t="shared" si="14" ref="D181:E183">D182</f>
        <v>441100</v>
      </c>
      <c r="E181" s="63">
        <f t="shared" si="14"/>
        <v>343334.54</v>
      </c>
      <c r="F181" s="51">
        <f t="shared" si="3"/>
        <v>97765.46000000002</v>
      </c>
      <c r="G181" s="43"/>
      <c r="H181" s="43"/>
      <c r="I181" s="43"/>
      <c r="J181" s="43"/>
      <c r="K181" s="43"/>
      <c r="L181" s="43"/>
      <c r="M181" s="43"/>
    </row>
    <row r="182" spans="1:13" s="27" customFormat="1" ht="60">
      <c r="A182" s="31" t="s">
        <v>318</v>
      </c>
      <c r="B182" s="39">
        <v>200</v>
      </c>
      <c r="C182" s="37" t="s">
        <v>358</v>
      </c>
      <c r="D182" s="63">
        <f t="shared" si="14"/>
        <v>441100</v>
      </c>
      <c r="E182" s="63">
        <f t="shared" si="14"/>
        <v>343334.54</v>
      </c>
      <c r="F182" s="51">
        <f t="shared" si="3"/>
        <v>97765.46000000002</v>
      </c>
      <c r="G182" s="43"/>
      <c r="H182" s="43"/>
      <c r="I182" s="43"/>
      <c r="J182" s="43"/>
      <c r="K182" s="43"/>
      <c r="L182" s="43"/>
      <c r="M182" s="43"/>
    </row>
    <row r="183" spans="1:13" s="27" customFormat="1" ht="12.75">
      <c r="A183" s="31" t="s">
        <v>319</v>
      </c>
      <c r="B183" s="39">
        <v>200</v>
      </c>
      <c r="C183" s="37" t="s">
        <v>357</v>
      </c>
      <c r="D183" s="63">
        <f t="shared" si="14"/>
        <v>441100</v>
      </c>
      <c r="E183" s="63">
        <f t="shared" si="14"/>
        <v>343334.54</v>
      </c>
      <c r="F183" s="51">
        <f t="shared" si="3"/>
        <v>97765.46000000002</v>
      </c>
      <c r="G183" s="43"/>
      <c r="H183" s="43"/>
      <c r="I183" s="43"/>
      <c r="J183" s="43"/>
      <c r="K183" s="43"/>
      <c r="L183" s="43"/>
      <c r="M183" s="43"/>
    </row>
    <row r="184" spans="1:13" s="27" customFormat="1" ht="36">
      <c r="A184" s="31" t="s">
        <v>320</v>
      </c>
      <c r="B184" s="39">
        <v>200</v>
      </c>
      <c r="C184" s="37" t="s">
        <v>356</v>
      </c>
      <c r="D184" s="29">
        <v>441100</v>
      </c>
      <c r="E184" s="29">
        <v>343334.54</v>
      </c>
      <c r="F184" s="51">
        <f t="shared" si="3"/>
        <v>97765.46000000002</v>
      </c>
      <c r="G184" s="43"/>
      <c r="H184" s="43"/>
      <c r="I184" s="43"/>
      <c r="J184" s="43"/>
      <c r="K184" s="43"/>
      <c r="L184" s="43"/>
      <c r="M184" s="43"/>
    </row>
    <row r="185" spans="1:13" s="27" customFormat="1" ht="12.75">
      <c r="A185" s="33" t="s">
        <v>117</v>
      </c>
      <c r="B185" s="39">
        <v>200</v>
      </c>
      <c r="C185" s="30" t="s">
        <v>60</v>
      </c>
      <c r="D185" s="64">
        <f aca="true" t="shared" si="15" ref="D185:E189">D186</f>
        <v>21200</v>
      </c>
      <c r="E185" s="64">
        <f t="shared" si="15"/>
        <v>0</v>
      </c>
      <c r="F185" s="51">
        <f aca="true" t="shared" si="16" ref="F185:F190">D185-E185</f>
        <v>21200</v>
      </c>
      <c r="G185" s="43"/>
      <c r="H185" s="43"/>
      <c r="I185" s="43"/>
      <c r="J185" s="43"/>
      <c r="K185" s="43"/>
      <c r="L185" s="43"/>
      <c r="M185" s="43"/>
    </row>
    <row r="186" spans="1:13" s="27" customFormat="1" ht="12.75">
      <c r="A186" s="31" t="s">
        <v>322</v>
      </c>
      <c r="B186" s="39">
        <v>200</v>
      </c>
      <c r="C186" s="30" t="s">
        <v>323</v>
      </c>
      <c r="D186" s="64">
        <f t="shared" si="15"/>
        <v>21200</v>
      </c>
      <c r="E186" s="64">
        <f t="shared" si="15"/>
        <v>0</v>
      </c>
      <c r="F186" s="51">
        <f t="shared" si="16"/>
        <v>21200</v>
      </c>
      <c r="G186" s="43"/>
      <c r="H186" s="43"/>
      <c r="I186" s="43"/>
      <c r="J186" s="43"/>
      <c r="K186" s="43"/>
      <c r="L186" s="43"/>
      <c r="M186" s="43"/>
    </row>
    <row r="187" spans="1:13" s="27" customFormat="1" ht="24">
      <c r="A187" s="31" t="s">
        <v>59</v>
      </c>
      <c r="B187" s="39">
        <v>200</v>
      </c>
      <c r="C187" s="30" t="s">
        <v>126</v>
      </c>
      <c r="D187" s="64">
        <f t="shared" si="15"/>
        <v>21200</v>
      </c>
      <c r="E187" s="64">
        <f t="shared" si="15"/>
        <v>0</v>
      </c>
      <c r="F187" s="51">
        <f t="shared" si="16"/>
        <v>21200</v>
      </c>
      <c r="G187" s="43"/>
      <c r="H187" s="43"/>
      <c r="I187" s="43"/>
      <c r="J187" s="43"/>
      <c r="K187" s="43"/>
      <c r="L187" s="43"/>
      <c r="M187" s="43"/>
    </row>
    <row r="188" spans="1:13" s="27" customFormat="1" ht="51.75" customHeight="1">
      <c r="A188" s="31" t="s">
        <v>324</v>
      </c>
      <c r="B188" s="39">
        <v>200</v>
      </c>
      <c r="C188" s="30" t="s">
        <v>127</v>
      </c>
      <c r="D188" s="63">
        <f t="shared" si="15"/>
        <v>21200</v>
      </c>
      <c r="E188" s="63">
        <f t="shared" si="15"/>
        <v>0</v>
      </c>
      <c r="F188" s="51">
        <f t="shared" si="16"/>
        <v>21200</v>
      </c>
      <c r="G188" s="43"/>
      <c r="H188" s="43"/>
      <c r="I188" s="43"/>
      <c r="J188" s="43"/>
      <c r="K188" s="43"/>
      <c r="L188" s="43"/>
      <c r="M188" s="43"/>
    </row>
    <row r="189" spans="1:13" s="27" customFormat="1" ht="36">
      <c r="A189" s="32" t="s">
        <v>249</v>
      </c>
      <c r="B189" s="39">
        <v>200</v>
      </c>
      <c r="C189" s="30" t="s">
        <v>325</v>
      </c>
      <c r="D189" s="63">
        <f t="shared" si="15"/>
        <v>21200</v>
      </c>
      <c r="E189" s="63">
        <f t="shared" si="15"/>
        <v>0</v>
      </c>
      <c r="F189" s="51">
        <f t="shared" si="16"/>
        <v>21200</v>
      </c>
      <c r="G189" s="43"/>
      <c r="H189" s="43"/>
      <c r="I189" s="43"/>
      <c r="J189" s="43"/>
      <c r="K189" s="43"/>
      <c r="L189" s="43"/>
      <c r="M189" s="43"/>
    </row>
    <row r="190" spans="1:13" s="27" customFormat="1" ht="12.75">
      <c r="A190" s="31" t="s">
        <v>32</v>
      </c>
      <c r="B190" s="39">
        <v>200</v>
      </c>
      <c r="C190" s="30" t="s">
        <v>326</v>
      </c>
      <c r="D190" s="29">
        <v>21200</v>
      </c>
      <c r="E190" s="29">
        <v>0</v>
      </c>
      <c r="F190" s="51">
        <f t="shared" si="16"/>
        <v>21200</v>
      </c>
      <c r="G190" s="43"/>
      <c r="H190" s="43"/>
      <c r="I190" s="43"/>
      <c r="J190" s="43"/>
      <c r="K190" s="43"/>
      <c r="L190" s="43"/>
      <c r="M190" s="43"/>
    </row>
    <row r="191" spans="1:13" s="27" customFormat="1" ht="24.75" thickBot="1">
      <c r="A191" s="31" t="s">
        <v>118</v>
      </c>
      <c r="B191" s="42">
        <v>450</v>
      </c>
      <c r="C191" s="38" t="s">
        <v>8</v>
      </c>
      <c r="D191" s="68">
        <f>Лист1доходы!BC13-'Лист2 расходы'!D5</f>
        <v>-382000</v>
      </c>
      <c r="E191" s="68">
        <f>Лист1доходы!BW13-'Лист2 расходы'!E5</f>
        <v>-59418.0700000003</v>
      </c>
      <c r="F191" s="51">
        <v>0</v>
      </c>
      <c r="G191" s="43"/>
      <c r="H191" s="43"/>
      <c r="I191" s="43"/>
      <c r="J191" s="43"/>
      <c r="K191" s="43"/>
      <c r="L191" s="43"/>
      <c r="M191" s="43"/>
    </row>
    <row r="192" spans="1:13" ht="8.25" customHeight="1">
      <c r="A192" s="24"/>
      <c r="B192" s="25"/>
      <c r="C192" s="26"/>
      <c r="D192" s="25"/>
      <c r="E192" s="25"/>
      <c r="F192" s="25"/>
      <c r="G192" s="2"/>
      <c r="H192" s="2"/>
      <c r="I192" s="2"/>
      <c r="J192" s="2"/>
      <c r="K192" s="2"/>
      <c r="L192" s="2"/>
      <c r="M192" s="2"/>
    </row>
    <row r="193" spans="1:13" ht="12.75" hidden="1">
      <c r="A193" s="27"/>
      <c r="B193" s="25"/>
      <c r="C193" s="26"/>
      <c r="D193" s="25"/>
      <c r="E193" s="25"/>
      <c r="F193" s="25"/>
      <c r="G193" s="2"/>
      <c r="H193" s="2"/>
      <c r="I193" s="2"/>
      <c r="J193" s="2"/>
      <c r="K193" s="2"/>
      <c r="L193" s="2"/>
      <c r="M193" s="2"/>
    </row>
    <row r="194" spans="1:13" ht="12.75" hidden="1">
      <c r="A194" s="27"/>
      <c r="B194" s="25"/>
      <c r="C194" s="26"/>
      <c r="D194" s="25"/>
      <c r="E194" s="25"/>
      <c r="F194" s="25"/>
      <c r="G194" s="2"/>
      <c r="H194" s="2"/>
      <c r="I194" s="2"/>
      <c r="J194" s="2"/>
      <c r="K194" s="2"/>
      <c r="L194" s="2"/>
      <c r="M194" s="2"/>
    </row>
    <row r="195" spans="1:13" ht="12.75" hidden="1">
      <c r="A195" s="27"/>
      <c r="B195" s="25"/>
      <c r="C195" s="26"/>
      <c r="D195" s="25"/>
      <c r="E195" s="25"/>
      <c r="F195" s="25"/>
      <c r="G195" s="2"/>
      <c r="H195" s="2"/>
      <c r="I195" s="2"/>
      <c r="J195" s="2"/>
      <c r="K195" s="2"/>
      <c r="L195" s="2"/>
      <c r="M195" s="2"/>
    </row>
    <row r="196" spans="1:13" ht="12.75">
      <c r="A196" s="27"/>
      <c r="B196" s="25"/>
      <c r="C196" s="26"/>
      <c r="D196" s="25"/>
      <c r="E196" s="25"/>
      <c r="F196" s="25"/>
      <c r="G196" s="2"/>
      <c r="H196" s="2"/>
      <c r="I196" s="2"/>
      <c r="J196" s="2"/>
      <c r="K196" s="2"/>
      <c r="L196" s="2"/>
      <c r="M196" s="2"/>
    </row>
    <row r="197" spans="1:13" ht="12.75">
      <c r="A197" s="27"/>
      <c r="B197" s="25"/>
      <c r="C197" s="26"/>
      <c r="D197" s="25"/>
      <c r="E197" s="25"/>
      <c r="F197" s="25"/>
      <c r="G197" s="2"/>
      <c r="H197" s="2"/>
      <c r="I197" s="2"/>
      <c r="J197" s="2"/>
      <c r="K197" s="2"/>
      <c r="L197" s="2"/>
      <c r="M197" s="2"/>
    </row>
    <row r="198" spans="1:13" ht="12.75">
      <c r="A198" s="27"/>
      <c r="B198" s="25"/>
      <c r="C198" s="26"/>
      <c r="D198" s="25"/>
      <c r="E198" s="25"/>
      <c r="F198" s="25"/>
      <c r="G198" s="2"/>
      <c r="H198" s="2"/>
      <c r="I198" s="2"/>
      <c r="J198" s="2"/>
      <c r="K198" s="2"/>
      <c r="L198" s="2"/>
      <c r="M198" s="2"/>
    </row>
    <row r="199" spans="1:13" ht="12.75">
      <c r="A199" s="27"/>
      <c r="B199" s="25"/>
      <c r="C199" s="26"/>
      <c r="D199" s="25"/>
      <c r="E199" s="25"/>
      <c r="F199" s="25"/>
      <c r="G199" s="2"/>
      <c r="H199" s="2"/>
      <c r="I199" s="2"/>
      <c r="J199" s="2"/>
      <c r="K199" s="2"/>
      <c r="L199" s="2"/>
      <c r="M199" s="2"/>
    </row>
    <row r="200" spans="1:13" ht="12.75">
      <c r="A200" s="27"/>
      <c r="B200" s="25"/>
      <c r="C200" s="26"/>
      <c r="D200" s="25"/>
      <c r="E200" s="25"/>
      <c r="F200" s="25"/>
      <c r="G200" s="2"/>
      <c r="H200" s="2"/>
      <c r="I200" s="2"/>
      <c r="J200" s="2"/>
      <c r="K200" s="2"/>
      <c r="L200" s="2"/>
      <c r="M200" s="2"/>
    </row>
    <row r="201" spans="1:13" ht="12.75">
      <c r="A201" s="27"/>
      <c r="B201" s="25"/>
      <c r="C201" s="26"/>
      <c r="D201" s="25"/>
      <c r="E201" s="25"/>
      <c r="F201" s="25"/>
      <c r="G201" s="2"/>
      <c r="H201" s="2"/>
      <c r="I201" s="2"/>
      <c r="J201" s="2"/>
      <c r="K201" s="2"/>
      <c r="L201" s="2"/>
      <c r="M201" s="2"/>
    </row>
    <row r="202" spans="1:13" ht="12.75">
      <c r="A202" s="27"/>
      <c r="B202" s="25"/>
      <c r="C202" s="26"/>
      <c r="D202" s="25"/>
      <c r="E202" s="25"/>
      <c r="F202" s="25"/>
      <c r="G202" s="2"/>
      <c r="H202" s="2"/>
      <c r="I202" s="2"/>
      <c r="J202" s="2"/>
      <c r="K202" s="2"/>
      <c r="L202" s="2"/>
      <c r="M202" s="2"/>
    </row>
    <row r="203" spans="1:13" ht="12" customHeight="1">
      <c r="A203" s="27"/>
      <c r="B203" s="25"/>
      <c r="C203" s="26"/>
      <c r="D203" s="25"/>
      <c r="E203" s="25"/>
      <c r="F203" s="25"/>
      <c r="G203" s="2"/>
      <c r="H203" s="2"/>
      <c r="I203" s="2"/>
      <c r="J203" s="2"/>
      <c r="K203" s="2"/>
      <c r="L203" s="2"/>
      <c r="M203" s="2"/>
    </row>
    <row r="204" spans="1:13" ht="12.75">
      <c r="A204" s="27"/>
      <c r="B204" s="25"/>
      <c r="C204" s="26"/>
      <c r="D204" s="25"/>
      <c r="E204" s="25"/>
      <c r="F204" s="25"/>
      <c r="G204" s="2"/>
      <c r="H204" s="2"/>
      <c r="I204" s="2"/>
      <c r="J204" s="2"/>
      <c r="K204" s="2"/>
      <c r="L204" s="2"/>
      <c r="M204" s="2"/>
    </row>
    <row r="205" spans="1:6" ht="12.75">
      <c r="A205" s="27"/>
      <c r="B205" s="22"/>
      <c r="C205" s="28"/>
      <c r="D205" s="22"/>
      <c r="E205" s="22"/>
      <c r="F205" s="22"/>
    </row>
    <row r="206" spans="1:6" ht="12.75">
      <c r="A206" s="27"/>
      <c r="B206" s="22"/>
      <c r="C206" s="28"/>
      <c r="D206" s="22"/>
      <c r="E206" s="22"/>
      <c r="F206" s="22"/>
    </row>
    <row r="207" spans="1:6" ht="12.75">
      <c r="A207" s="27"/>
      <c r="B207" s="22"/>
      <c r="C207" s="28"/>
      <c r="D207" s="22"/>
      <c r="E207" s="22"/>
      <c r="F207" s="22"/>
    </row>
    <row r="208" spans="1:6" ht="12.75">
      <c r="A208" s="27"/>
      <c r="B208" s="22"/>
      <c r="C208" s="28"/>
      <c r="D208" s="22"/>
      <c r="E208" s="22"/>
      <c r="F208" s="22"/>
    </row>
    <row r="209" spans="1:6" ht="12.75">
      <c r="A209" s="27"/>
      <c r="B209" s="22"/>
      <c r="C209" s="28"/>
      <c r="D209" s="22"/>
      <c r="E209" s="22"/>
      <c r="F209" s="22"/>
    </row>
    <row r="210" spans="1:6" ht="12.75">
      <c r="A210" s="27"/>
      <c r="B210" s="22"/>
      <c r="C210" s="28"/>
      <c r="D210" s="22"/>
      <c r="E210" s="22"/>
      <c r="F210" s="22"/>
    </row>
    <row r="211" spans="1:6" ht="12.75">
      <c r="A211" s="27"/>
      <c r="B211" s="22"/>
      <c r="C211" s="28"/>
      <c r="D211" s="22"/>
      <c r="E211" s="22"/>
      <c r="F211" s="22"/>
    </row>
    <row r="212" spans="1:6" ht="12.75" hidden="1">
      <c r="A212" s="27"/>
      <c r="B212" s="22"/>
      <c r="C212" s="28"/>
      <c r="D212" s="22"/>
      <c r="E212" s="22"/>
      <c r="F212" s="22"/>
    </row>
    <row r="213" spans="1:6" ht="12.75" hidden="1">
      <c r="A213" s="27"/>
      <c r="B213" s="22"/>
      <c r="C213" s="28"/>
      <c r="D213" s="22"/>
      <c r="E213" s="22"/>
      <c r="F213" s="22"/>
    </row>
    <row r="214" spans="1:6" ht="12.75">
      <c r="A214" s="27"/>
      <c r="B214" s="22"/>
      <c r="C214" s="28"/>
      <c r="D214" s="22"/>
      <c r="E214" s="22"/>
      <c r="F214" s="22"/>
    </row>
    <row r="215" spans="1:6" ht="12.75">
      <c r="A215" s="27"/>
      <c r="B215" s="22"/>
      <c r="C215" s="28"/>
      <c r="D215" s="22"/>
      <c r="E215" s="22"/>
      <c r="F215" s="22"/>
    </row>
    <row r="216" spans="1:6" ht="12.75">
      <c r="A216" s="27"/>
      <c r="B216" s="22"/>
      <c r="C216" s="28"/>
      <c r="D216" s="22"/>
      <c r="E216" s="22"/>
      <c r="F216" s="22"/>
    </row>
    <row r="217" spans="1:6" ht="12.75">
      <c r="A217" s="27"/>
      <c r="B217" s="22"/>
      <c r="C217" s="28"/>
      <c r="D217" s="22"/>
      <c r="E217" s="22"/>
      <c r="F217" s="22"/>
    </row>
    <row r="218" spans="1:6" ht="12.75">
      <c r="A218" s="27"/>
      <c r="B218" s="22"/>
      <c r="C218" s="28"/>
      <c r="D218" s="22"/>
      <c r="E218" s="22"/>
      <c r="F218" s="22"/>
    </row>
    <row r="219" spans="1:6" ht="12.75">
      <c r="A219" s="27"/>
      <c r="B219" s="22"/>
      <c r="C219" s="28"/>
      <c r="D219" s="22"/>
      <c r="E219" s="22"/>
      <c r="F219" s="22"/>
    </row>
    <row r="220" spans="1:6" ht="12.75">
      <c r="A220" s="27"/>
      <c r="B220" s="22"/>
      <c r="C220" s="28"/>
      <c r="D220" s="22"/>
      <c r="E220" s="22"/>
      <c r="F220" s="22"/>
    </row>
    <row r="221" spans="1:6" ht="12.75">
      <c r="A221" s="27"/>
      <c r="B221" s="22"/>
      <c r="C221" s="28"/>
      <c r="D221" s="22"/>
      <c r="E221" s="22"/>
      <c r="F221" s="22"/>
    </row>
    <row r="222" spans="1:6" ht="12.75">
      <c r="A222" s="27"/>
      <c r="B222" s="22"/>
      <c r="C222" s="28"/>
      <c r="D222" s="22"/>
      <c r="E222" s="22"/>
      <c r="F222" s="22"/>
    </row>
    <row r="223" spans="1:6" ht="12.75">
      <c r="A223" s="27"/>
      <c r="B223" s="22"/>
      <c r="C223" s="28"/>
      <c r="D223" s="22"/>
      <c r="E223" s="22"/>
      <c r="F223" s="22"/>
    </row>
    <row r="224" spans="1:6" ht="12.75">
      <c r="A224" s="27"/>
      <c r="B224" s="22"/>
      <c r="C224" s="28"/>
      <c r="D224" s="22"/>
      <c r="E224" s="22"/>
      <c r="F224" s="22"/>
    </row>
    <row r="225" spans="1:6" ht="12.75">
      <c r="A225" s="27"/>
      <c r="B225" s="22"/>
      <c r="C225" s="28"/>
      <c r="D225" s="22"/>
      <c r="E225" s="22"/>
      <c r="F225" s="22"/>
    </row>
    <row r="226" spans="1:6" ht="12.75">
      <c r="A226" s="27"/>
      <c r="B226" s="22"/>
      <c r="C226" s="28"/>
      <c r="D226" s="22"/>
      <c r="E226" s="22"/>
      <c r="F226" s="22"/>
    </row>
    <row r="227" spans="1:6" ht="12.75">
      <c r="A227" s="27"/>
      <c r="B227" s="22"/>
      <c r="C227" s="28"/>
      <c r="D227" s="22"/>
      <c r="E227" s="22"/>
      <c r="F227" s="22"/>
    </row>
    <row r="228" spans="1:6" ht="12.75">
      <c r="A228" s="27"/>
      <c r="B228" s="22"/>
      <c r="C228" s="28"/>
      <c r="D228" s="22"/>
      <c r="E228" s="22"/>
      <c r="F228" s="22"/>
    </row>
    <row r="229" spans="1:6" ht="12.75">
      <c r="A229" s="27"/>
      <c r="B229" s="22"/>
      <c r="C229" s="28"/>
      <c r="D229" s="22"/>
      <c r="E229" s="22"/>
      <c r="F229" s="22"/>
    </row>
    <row r="230" spans="1:6" ht="12.75">
      <c r="A230" s="27"/>
      <c r="B230" s="22"/>
      <c r="C230" s="28"/>
      <c r="D230" s="22"/>
      <c r="E230" s="22"/>
      <c r="F230" s="22"/>
    </row>
    <row r="231" spans="1:6" ht="12.75">
      <c r="A231" s="27"/>
      <c r="B231" s="22"/>
      <c r="C231" s="28"/>
      <c r="D231" s="22"/>
      <c r="E231" s="22"/>
      <c r="F231" s="22"/>
    </row>
    <row r="232" spans="1:6" ht="12.75">
      <c r="A232" s="27"/>
      <c r="B232" s="22"/>
      <c r="C232" s="28"/>
      <c r="D232" s="22"/>
      <c r="E232" s="22"/>
      <c r="F232" s="22"/>
    </row>
    <row r="233" spans="1:6" ht="12.75">
      <c r="A233" s="27"/>
      <c r="B233" s="22"/>
      <c r="C233" s="28"/>
      <c r="D233" s="22"/>
      <c r="E233" s="22"/>
      <c r="F233" s="22"/>
    </row>
    <row r="234" spans="1:6" ht="12.75">
      <c r="A234" s="27"/>
      <c r="B234" s="22"/>
      <c r="C234" s="28"/>
      <c r="D234" s="22"/>
      <c r="E234" s="22"/>
      <c r="F234" s="22"/>
    </row>
    <row r="235" spans="1:6" ht="12.75">
      <c r="A235" s="27"/>
      <c r="B235" s="22"/>
      <c r="C235" s="28"/>
      <c r="D235" s="22"/>
      <c r="E235" s="22"/>
      <c r="F235" s="22"/>
    </row>
    <row r="236" spans="1:6" ht="12.75">
      <c r="A236" s="27"/>
      <c r="B236" s="22"/>
      <c r="C236" s="28"/>
      <c r="D236" s="22"/>
      <c r="E236" s="22"/>
      <c r="F236" s="22"/>
    </row>
    <row r="237" spans="1:6" ht="12.75">
      <c r="A237" s="27"/>
      <c r="B237" s="22"/>
      <c r="C237" s="28"/>
      <c r="D237" s="22"/>
      <c r="E237" s="22"/>
      <c r="F237" s="22"/>
    </row>
    <row r="238" spans="1:6" ht="12.75">
      <c r="A238" s="27"/>
      <c r="B238" s="22"/>
      <c r="C238" s="28"/>
      <c r="D238" s="22"/>
      <c r="E238" s="22"/>
      <c r="F238" s="22"/>
    </row>
    <row r="239" spans="1:6" ht="12.75">
      <c r="A239" s="27"/>
      <c r="B239" s="22"/>
      <c r="C239" s="28"/>
      <c r="D239" s="22"/>
      <c r="E239" s="22"/>
      <c r="F239" s="22"/>
    </row>
    <row r="240" spans="1:6" ht="12.75">
      <c r="A240" s="27"/>
      <c r="B240" s="22"/>
      <c r="C240" s="28"/>
      <c r="D240" s="22"/>
      <c r="E240" s="22"/>
      <c r="F240" s="22"/>
    </row>
    <row r="241" spans="1:6" ht="12.75">
      <c r="A241" s="27"/>
      <c r="B241" s="22"/>
      <c r="C241" s="28"/>
      <c r="D241" s="22"/>
      <c r="E241" s="22"/>
      <c r="F241" s="22"/>
    </row>
    <row r="242" spans="1:6" ht="12.75">
      <c r="A242" s="27"/>
      <c r="B242" s="22"/>
      <c r="C242" s="28"/>
      <c r="D242" s="22"/>
      <c r="E242" s="22"/>
      <c r="F242" s="22"/>
    </row>
    <row r="243" spans="1:6" ht="12.75">
      <c r="A243" s="27"/>
      <c r="B243" s="22"/>
      <c r="C243" s="28"/>
      <c r="D243" s="22"/>
      <c r="E243" s="22"/>
      <c r="F243" s="22"/>
    </row>
    <row r="244" spans="1:6" ht="12.75">
      <c r="A244" s="27"/>
      <c r="B244" s="22"/>
      <c r="C244" s="28"/>
      <c r="D244" s="22"/>
      <c r="E244" s="22"/>
      <c r="F244" s="22"/>
    </row>
    <row r="245" spans="1:6" ht="12.75">
      <c r="A245" s="27"/>
      <c r="B245" s="22"/>
      <c r="C245" s="28"/>
      <c r="D245" s="22"/>
      <c r="E245" s="22"/>
      <c r="F245" s="22"/>
    </row>
    <row r="246" spans="1:6" ht="12.75">
      <c r="A246" s="27"/>
      <c r="B246" s="22"/>
      <c r="C246" s="28"/>
      <c r="D246" s="22"/>
      <c r="E246" s="22"/>
      <c r="F246" s="22"/>
    </row>
    <row r="247" spans="1:6" ht="12.75">
      <c r="A247" s="27"/>
      <c r="B247" s="22"/>
      <c r="C247" s="28"/>
      <c r="D247" s="22"/>
      <c r="E247" s="22"/>
      <c r="F247" s="22"/>
    </row>
    <row r="248" spans="1:6" ht="12.75">
      <c r="A248" s="27"/>
      <c r="B248" s="22"/>
      <c r="C248" s="28"/>
      <c r="D248" s="22"/>
      <c r="E248" s="22"/>
      <c r="F248" s="22"/>
    </row>
    <row r="249" spans="1:6" ht="12.75">
      <c r="A249" s="27"/>
      <c r="B249" s="22"/>
      <c r="C249" s="28"/>
      <c r="D249" s="22"/>
      <c r="E249" s="22"/>
      <c r="F249" s="22"/>
    </row>
    <row r="250" spans="1:6" ht="12.75">
      <c r="A250" s="27"/>
      <c r="B250" s="22"/>
      <c r="C250" s="28"/>
      <c r="D250" s="22"/>
      <c r="E250" s="22"/>
      <c r="F250" s="22"/>
    </row>
    <row r="251" spans="1:6" ht="12.75">
      <c r="A251" s="27"/>
      <c r="B251" s="22"/>
      <c r="C251" s="28"/>
      <c r="D251" s="22"/>
      <c r="E251" s="22"/>
      <c r="F251" s="22"/>
    </row>
    <row r="252" spans="1:6" ht="12.75">
      <c r="A252" s="27"/>
      <c r="B252" s="22"/>
      <c r="C252" s="28"/>
      <c r="D252" s="22"/>
      <c r="E252" s="22"/>
      <c r="F252" s="22"/>
    </row>
    <row r="253" spans="1:6" ht="12.75">
      <c r="A253" s="27"/>
      <c r="B253" s="22"/>
      <c r="C253" s="28"/>
      <c r="D253" s="22"/>
      <c r="E253" s="22"/>
      <c r="F253" s="22"/>
    </row>
    <row r="254" spans="1:6" ht="12.75">
      <c r="A254" s="27"/>
      <c r="B254" s="22"/>
      <c r="C254" s="28"/>
      <c r="D254" s="22"/>
      <c r="E254" s="22"/>
      <c r="F254" s="22"/>
    </row>
    <row r="255" spans="1:6" ht="12.75">
      <c r="A255" s="27"/>
      <c r="B255" s="22"/>
      <c r="C255" s="28"/>
      <c r="D255" s="22"/>
      <c r="E255" s="22"/>
      <c r="F255" s="22"/>
    </row>
    <row r="256" spans="1:6" ht="12.75">
      <c r="A256" s="27"/>
      <c r="B256" s="22"/>
      <c r="C256" s="28"/>
      <c r="D256" s="22"/>
      <c r="E256" s="22"/>
      <c r="F256" s="22"/>
    </row>
    <row r="257" spans="1:6" ht="12.75">
      <c r="A257" s="27"/>
      <c r="B257" s="22"/>
      <c r="C257" s="22"/>
      <c r="D257" s="22"/>
      <c r="E257" s="22"/>
      <c r="F257" s="22"/>
    </row>
    <row r="258" spans="1:6" ht="12.75">
      <c r="A258" s="27"/>
      <c r="B258" s="22"/>
      <c r="C258" s="22"/>
      <c r="D258" s="22"/>
      <c r="E258" s="22"/>
      <c r="F258" s="22"/>
    </row>
    <row r="259" spans="1:6" ht="12.75">
      <c r="A259" s="27"/>
      <c r="B259" s="22"/>
      <c r="C259" s="22"/>
      <c r="D259" s="22"/>
      <c r="E259" s="22"/>
      <c r="F259" s="22"/>
    </row>
    <row r="260" spans="1:6" ht="12.75">
      <c r="A260" s="27"/>
      <c r="B260" s="22"/>
      <c r="C260" s="22"/>
      <c r="D260" s="22"/>
      <c r="E260" s="22"/>
      <c r="F260" s="22"/>
    </row>
    <row r="261" spans="1:6" ht="12.75">
      <c r="A261" s="27"/>
      <c r="B261" s="22"/>
      <c r="C261" s="22"/>
      <c r="D261" s="22"/>
      <c r="E261" s="22"/>
      <c r="F261" s="22"/>
    </row>
    <row r="262" spans="1:6" ht="12.75">
      <c r="A262" s="27"/>
      <c r="B262" s="22"/>
      <c r="C262" s="22"/>
      <c r="D262" s="22"/>
      <c r="E262" s="22"/>
      <c r="F262" s="22"/>
    </row>
    <row r="263" spans="1:6" ht="12.75">
      <c r="A263" s="27"/>
      <c r="B263" s="22"/>
      <c r="C263" s="22"/>
      <c r="D263" s="22"/>
      <c r="E263" s="22"/>
      <c r="F263" s="22"/>
    </row>
    <row r="264" spans="1:6" ht="12.75">
      <c r="A264" s="27"/>
      <c r="B264" s="22"/>
      <c r="C264" s="22"/>
      <c r="D264" s="22"/>
      <c r="E264" s="22"/>
      <c r="F264" s="22"/>
    </row>
    <row r="265" spans="1:6" ht="12.75">
      <c r="A265" s="27"/>
      <c r="B265" s="22"/>
      <c r="C265" s="22"/>
      <c r="D265" s="22"/>
      <c r="E265" s="22"/>
      <c r="F265" s="22"/>
    </row>
    <row r="266" spans="1:6" ht="12.75">
      <c r="A266" s="27"/>
      <c r="B266" s="22"/>
      <c r="C266" s="22"/>
      <c r="D266" s="22"/>
      <c r="E266" s="22"/>
      <c r="F266" s="22"/>
    </row>
    <row r="267" spans="1:6" ht="12.75">
      <c r="A267" s="27"/>
      <c r="B267" s="22"/>
      <c r="C267" s="22"/>
      <c r="D267" s="22"/>
      <c r="E267" s="22"/>
      <c r="F267" s="22"/>
    </row>
    <row r="268" spans="1:6" ht="12.75">
      <c r="A268" s="27"/>
      <c r="B268" s="22"/>
      <c r="C268" s="22"/>
      <c r="D268" s="22"/>
      <c r="E268" s="22"/>
      <c r="F268" s="22"/>
    </row>
    <row r="269" spans="1:6" ht="12.75">
      <c r="A269" s="27"/>
      <c r="B269" s="22"/>
      <c r="C269" s="22"/>
      <c r="D269" s="22"/>
      <c r="E269" s="22"/>
      <c r="F269" s="22"/>
    </row>
    <row r="270" spans="1:6" ht="12.75">
      <c r="A270" s="27"/>
      <c r="B270" s="22"/>
      <c r="C270" s="22"/>
      <c r="D270" s="22"/>
      <c r="E270" s="22"/>
      <c r="F270" s="22"/>
    </row>
    <row r="271" spans="1:6" ht="12.75">
      <c r="A271" s="27"/>
      <c r="B271" s="22"/>
      <c r="C271" s="22"/>
      <c r="D271" s="22"/>
      <c r="E271" s="22"/>
      <c r="F271" s="22"/>
    </row>
    <row r="272" spans="1:6" ht="12.75">
      <c r="A272" s="27"/>
      <c r="B272" s="22"/>
      <c r="C272" s="22"/>
      <c r="D272" s="22"/>
      <c r="E272" s="22"/>
      <c r="F272" s="22"/>
    </row>
    <row r="273" spans="1:6" ht="12.75">
      <c r="A273" s="27"/>
      <c r="B273" s="22"/>
      <c r="C273" s="22"/>
      <c r="D273" s="22"/>
      <c r="E273" s="22"/>
      <c r="F273" s="22"/>
    </row>
    <row r="274" spans="1:6" ht="12.75">
      <c r="A274" s="27"/>
      <c r="B274" s="22"/>
      <c r="C274" s="22"/>
      <c r="D274" s="22"/>
      <c r="E274" s="22"/>
      <c r="F274" s="22"/>
    </row>
    <row r="275" spans="1:6" ht="12.75">
      <c r="A275" s="27"/>
      <c r="B275" s="22"/>
      <c r="C275" s="22"/>
      <c r="D275" s="22"/>
      <c r="E275" s="22"/>
      <c r="F275" s="22"/>
    </row>
    <row r="276" spans="1:6" ht="12.75">
      <c r="A276" s="27"/>
      <c r="B276" s="22"/>
      <c r="C276" s="22"/>
      <c r="D276" s="22"/>
      <c r="E276" s="22"/>
      <c r="F276" s="22"/>
    </row>
    <row r="277" spans="1:6" ht="12.75">
      <c r="A277" s="27"/>
      <c r="B277" s="22"/>
      <c r="C277" s="22"/>
      <c r="D277" s="22"/>
      <c r="E277" s="22"/>
      <c r="F277" s="22"/>
    </row>
    <row r="278" spans="1:6" ht="12.75">
      <c r="A278" s="27"/>
      <c r="B278" s="22"/>
      <c r="C278" s="22"/>
      <c r="D278" s="22"/>
      <c r="E278" s="22"/>
      <c r="F278" s="22"/>
    </row>
    <row r="279" spans="1:6" ht="12.75">
      <c r="A279" s="27"/>
      <c r="B279" s="22"/>
      <c r="C279" s="22"/>
      <c r="D279" s="22"/>
      <c r="E279" s="22"/>
      <c r="F279" s="22"/>
    </row>
    <row r="280" spans="1:6" ht="12.75">
      <c r="A280" s="27"/>
      <c r="B280" s="22"/>
      <c r="C280" s="22"/>
      <c r="D280" s="22"/>
      <c r="E280" s="22"/>
      <c r="F280" s="22"/>
    </row>
    <row r="281" spans="1:6" ht="12.75">
      <c r="A281" s="27"/>
      <c r="B281" s="22"/>
      <c r="C281" s="22"/>
      <c r="D281" s="22"/>
      <c r="E281" s="22"/>
      <c r="F281" s="22"/>
    </row>
    <row r="282" spans="1:6" ht="12.75">
      <c r="A282" s="27"/>
      <c r="B282" s="22"/>
      <c r="C282" s="22"/>
      <c r="D282" s="22"/>
      <c r="E282" s="22"/>
      <c r="F282" s="22"/>
    </row>
    <row r="283" spans="1:6" ht="12.75">
      <c r="A283" s="27"/>
      <c r="B283" s="22"/>
      <c r="C283" s="22"/>
      <c r="D283" s="22"/>
      <c r="E283" s="22"/>
      <c r="F283" s="22"/>
    </row>
    <row r="284" spans="1:6" ht="12.75">
      <c r="A284" s="27"/>
      <c r="B284" s="22"/>
      <c r="C284" s="22"/>
      <c r="D284" s="22"/>
      <c r="E284" s="22"/>
      <c r="F284" s="22"/>
    </row>
    <row r="285" spans="1:6" ht="12.75">
      <c r="A285" s="27"/>
      <c r="B285" s="22"/>
      <c r="C285" s="22"/>
      <c r="D285" s="22"/>
      <c r="E285" s="22"/>
      <c r="F285" s="22"/>
    </row>
    <row r="286" spans="1:6" ht="12.75">
      <c r="A286" s="27"/>
      <c r="B286" s="22"/>
      <c r="C286" s="22"/>
      <c r="D286" s="22"/>
      <c r="E286" s="22"/>
      <c r="F286" s="22"/>
    </row>
    <row r="287" spans="1:6" ht="12.75">
      <c r="A287" s="27"/>
      <c r="B287" s="22"/>
      <c r="C287" s="22"/>
      <c r="D287" s="22"/>
      <c r="E287" s="22"/>
      <c r="F287" s="22"/>
    </row>
    <row r="288" spans="1:6" ht="12.75">
      <c r="A288" s="27"/>
      <c r="B288" s="22"/>
      <c r="C288" s="22"/>
      <c r="D288" s="22"/>
      <c r="E288" s="22"/>
      <c r="F288" s="22"/>
    </row>
    <row r="289" spans="1:6" ht="12.75">
      <c r="A289" s="27"/>
      <c r="B289" s="22"/>
      <c r="C289" s="22"/>
      <c r="D289" s="22"/>
      <c r="E289" s="22"/>
      <c r="F289" s="22"/>
    </row>
    <row r="290" spans="1:6" ht="12.75">
      <c r="A290" s="27"/>
      <c r="B290" s="22"/>
      <c r="C290" s="22"/>
      <c r="D290" s="22"/>
      <c r="E290" s="22"/>
      <c r="F290" s="22"/>
    </row>
    <row r="291" spans="1:6" ht="12.75">
      <c r="A291" s="27"/>
      <c r="B291" s="22"/>
      <c r="C291" s="22"/>
      <c r="D291" s="22"/>
      <c r="E291" s="22"/>
      <c r="F291" s="22"/>
    </row>
    <row r="292" spans="1:6" ht="12.75">
      <c r="A292" s="27"/>
      <c r="B292" s="22"/>
      <c r="C292" s="22"/>
      <c r="D292" s="22"/>
      <c r="E292" s="22"/>
      <c r="F292" s="22"/>
    </row>
    <row r="293" spans="1:6" ht="12.75">
      <c r="A293" s="27"/>
      <c r="B293" s="22"/>
      <c r="C293" s="22"/>
      <c r="D293" s="22"/>
      <c r="E293" s="22"/>
      <c r="F293" s="22"/>
    </row>
    <row r="294" spans="1:6" ht="12.75">
      <c r="A294" s="27"/>
      <c r="B294" s="22"/>
      <c r="C294" s="22"/>
      <c r="D294" s="22"/>
      <c r="E294" s="22"/>
      <c r="F294" s="22"/>
    </row>
  </sheetData>
  <sheetProtection/>
  <mergeCells count="6">
    <mergeCell ref="E1:F1"/>
    <mergeCell ref="B6:B7"/>
    <mergeCell ref="C6:C7"/>
    <mergeCell ref="D6:D7"/>
    <mergeCell ref="E6:E7"/>
    <mergeCell ref="F6:F7"/>
  </mergeCells>
  <printOptions/>
  <pageMargins left="0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6"/>
  <sheetViews>
    <sheetView tabSelected="1" zoomScalePageLayoutView="0" workbookViewId="0" topLeftCell="A7">
      <selection activeCell="I27" sqref="I27"/>
    </sheetView>
  </sheetViews>
  <sheetFormatPr defaultColWidth="0.875" defaultRowHeight="12.75"/>
  <cols>
    <col min="1" max="13" width="0.875" style="3" customWidth="1"/>
    <col min="14" max="14" width="3.125" style="3" customWidth="1"/>
    <col min="15" max="27" width="0.875" style="3" customWidth="1"/>
    <col min="28" max="28" width="13.25390625" style="3" customWidth="1"/>
    <col min="29" max="50" width="0.875" style="3" customWidth="1"/>
    <col min="51" max="51" width="11.25390625" style="3" customWidth="1"/>
    <col min="52" max="66" width="0.875" style="3" customWidth="1"/>
    <col min="67" max="67" width="0.2421875" style="3" customWidth="1"/>
    <col min="68" max="74" width="0" style="3" hidden="1" customWidth="1"/>
    <col min="75" max="87" width="0.875" style="3" customWidth="1"/>
    <col min="88" max="88" width="0.37109375" style="3" customWidth="1"/>
    <col min="89" max="89" width="0.875" style="3" hidden="1" customWidth="1"/>
    <col min="90" max="90" width="0.12890625" style="3" hidden="1" customWidth="1"/>
    <col min="91" max="92" width="0" style="3" hidden="1" customWidth="1"/>
    <col min="93" max="109" width="0.875" style="3" customWidth="1"/>
    <col min="110" max="110" width="2.125" style="3" customWidth="1"/>
    <col min="111" max="16384" width="0.875" style="3" customWidth="1"/>
  </cols>
  <sheetData>
    <row r="1" ht="12">
      <c r="DF1" s="9" t="s">
        <v>100</v>
      </c>
    </row>
    <row r="2" spans="1:110" s="12" customFormat="1" ht="25.5" customHeight="1">
      <c r="A2" s="214" t="s">
        <v>101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</row>
    <row r="3" spans="1:110" ht="54" customHeight="1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 t="s">
        <v>2</v>
      </c>
      <c r="AD3" s="215"/>
      <c r="AE3" s="215"/>
      <c r="AF3" s="215"/>
      <c r="AG3" s="215"/>
      <c r="AH3" s="215"/>
      <c r="AI3" s="215" t="s">
        <v>102</v>
      </c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 t="s">
        <v>4</v>
      </c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 t="s">
        <v>5</v>
      </c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 t="s">
        <v>6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</row>
    <row r="4" spans="1:110" s="15" customFormat="1" ht="12" customHeight="1" thickBot="1">
      <c r="A4" s="218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09">
        <v>2</v>
      </c>
      <c r="AD4" s="209"/>
      <c r="AE4" s="209"/>
      <c r="AF4" s="209"/>
      <c r="AG4" s="209"/>
      <c r="AH4" s="209"/>
      <c r="AI4" s="209">
        <v>3</v>
      </c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>
        <v>4</v>
      </c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>
        <v>5</v>
      </c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>
        <v>6</v>
      </c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</row>
    <row r="5" spans="1:110" ht="30" customHeight="1" thickBot="1">
      <c r="A5" s="219" t="s">
        <v>103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20"/>
      <c r="AC5" s="192" t="s">
        <v>104</v>
      </c>
      <c r="AD5" s="193"/>
      <c r="AE5" s="193"/>
      <c r="AF5" s="193"/>
      <c r="AG5" s="193"/>
      <c r="AH5" s="194"/>
      <c r="AI5" s="221" t="s">
        <v>105</v>
      </c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01">
        <f>AZ6</f>
        <v>382000</v>
      </c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>
        <f>BW6</f>
        <v>59418.0700000003</v>
      </c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10"/>
      <c r="CO5" s="211">
        <f>BW5-AZ5</f>
        <v>-322581.9299999997</v>
      </c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3"/>
    </row>
    <row r="6" spans="1:110" ht="20.25" customHeight="1" thickBot="1">
      <c r="A6" s="182" t="s">
        <v>128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92" t="s">
        <v>144</v>
      </c>
      <c r="AD6" s="193"/>
      <c r="AE6" s="193"/>
      <c r="AF6" s="193"/>
      <c r="AG6" s="193"/>
      <c r="AH6" s="194"/>
      <c r="AI6" s="216" t="s">
        <v>105</v>
      </c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01">
        <f>AZ10+AZ14</f>
        <v>382000</v>
      </c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>
        <f>BW9+BW11</f>
        <v>59418.0700000003</v>
      </c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10"/>
      <c r="CO6" s="211">
        <f>BW6-AZ6</f>
        <v>-322581.9299999997</v>
      </c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3"/>
    </row>
    <row r="7" spans="1:110" ht="15.75" customHeight="1" thickBot="1">
      <c r="A7" s="182" t="s">
        <v>145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9" t="s">
        <v>106</v>
      </c>
      <c r="AD7" s="190"/>
      <c r="AE7" s="190"/>
      <c r="AF7" s="190"/>
      <c r="AG7" s="190"/>
      <c r="AH7" s="191"/>
      <c r="AI7" s="202" t="s">
        <v>136</v>
      </c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1">
        <f>AZ8</f>
        <v>-7597700</v>
      </c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6">
        <f>BW8</f>
        <v>-6571291.21</v>
      </c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11">
        <f>BW7-AZ7</f>
        <v>1026408.79</v>
      </c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3"/>
    </row>
    <row r="8" spans="1:110" ht="15" customHeight="1" thickBot="1">
      <c r="A8" s="180" t="s">
        <v>129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1"/>
      <c r="AC8" s="192" t="s">
        <v>106</v>
      </c>
      <c r="AD8" s="193"/>
      <c r="AE8" s="193"/>
      <c r="AF8" s="193"/>
      <c r="AG8" s="193"/>
      <c r="AH8" s="194"/>
      <c r="AI8" s="202" t="s">
        <v>137</v>
      </c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1">
        <f>AZ9</f>
        <v>-7597700</v>
      </c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6">
        <f>BW9</f>
        <v>-6571291.21</v>
      </c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23" t="s">
        <v>8</v>
      </c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4"/>
    </row>
    <row r="9" spans="1:110" ht="29.25" customHeight="1" thickBot="1">
      <c r="A9" s="180" t="s">
        <v>130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1"/>
      <c r="AC9" s="195" t="s">
        <v>106</v>
      </c>
      <c r="AD9" s="196"/>
      <c r="AE9" s="196"/>
      <c r="AF9" s="196"/>
      <c r="AG9" s="196"/>
      <c r="AH9" s="197"/>
      <c r="AI9" s="202" t="s">
        <v>138</v>
      </c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1">
        <f>AZ10</f>
        <v>-7597700</v>
      </c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6">
        <f>BW10</f>
        <v>-6571291.21</v>
      </c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23" t="s">
        <v>8</v>
      </c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4"/>
    </row>
    <row r="10" spans="1:110" ht="24.75" customHeight="1" thickBot="1">
      <c r="A10" s="180" t="s">
        <v>131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1"/>
      <c r="AC10" s="186" t="s">
        <v>106</v>
      </c>
      <c r="AD10" s="187"/>
      <c r="AE10" s="187"/>
      <c r="AF10" s="187"/>
      <c r="AG10" s="187"/>
      <c r="AH10" s="188"/>
      <c r="AI10" s="202" t="s">
        <v>139</v>
      </c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1">
        <f>-Лист1доходы!BC13</f>
        <v>-7597700</v>
      </c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6">
        <f>-Лист1доходы!BW13</f>
        <v>-6571291.21</v>
      </c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23" t="s">
        <v>8</v>
      </c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4"/>
    </row>
    <row r="11" spans="1:110" ht="15" customHeight="1" thickBot="1">
      <c r="A11" s="198" t="s">
        <v>132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77" t="s">
        <v>107</v>
      </c>
      <c r="AD11" s="178"/>
      <c r="AE11" s="178"/>
      <c r="AF11" s="178"/>
      <c r="AG11" s="178"/>
      <c r="AH11" s="179"/>
      <c r="AI11" s="202" t="s">
        <v>140</v>
      </c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6">
        <f>AZ12</f>
        <v>7979700</v>
      </c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>
        <f>BW12</f>
        <v>6630709.28</v>
      </c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23" t="s">
        <v>8</v>
      </c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4"/>
    </row>
    <row r="12" spans="1:110" ht="15" customHeight="1" thickBot="1">
      <c r="A12" s="184" t="s">
        <v>133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225" t="s">
        <v>107</v>
      </c>
      <c r="AD12" s="226"/>
      <c r="AE12" s="226"/>
      <c r="AF12" s="226"/>
      <c r="AG12" s="226"/>
      <c r="AH12" s="227"/>
      <c r="AI12" s="202" t="s">
        <v>142</v>
      </c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6">
        <f>AZ13</f>
        <v>7979700</v>
      </c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>
        <f>BW13</f>
        <v>6630709.28</v>
      </c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23" t="s">
        <v>8</v>
      </c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4"/>
    </row>
    <row r="13" spans="1:110" ht="26.25" customHeight="1" thickBot="1">
      <c r="A13" s="184" t="s">
        <v>134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228" t="s">
        <v>107</v>
      </c>
      <c r="AD13" s="229"/>
      <c r="AE13" s="229"/>
      <c r="AF13" s="229"/>
      <c r="AG13" s="229"/>
      <c r="AH13" s="230"/>
      <c r="AI13" s="202" t="s">
        <v>141</v>
      </c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6">
        <f>AZ14</f>
        <v>7979700</v>
      </c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>
        <f>BW14</f>
        <v>6630709.28</v>
      </c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23" t="s">
        <v>8</v>
      </c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4"/>
    </row>
    <row r="14" spans="1:110" ht="27.75" customHeight="1" thickBot="1">
      <c r="A14" s="184" t="s">
        <v>135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92" t="s">
        <v>107</v>
      </c>
      <c r="AD14" s="193"/>
      <c r="AE14" s="193"/>
      <c r="AF14" s="193"/>
      <c r="AG14" s="193"/>
      <c r="AH14" s="194"/>
      <c r="AI14" s="207" t="s">
        <v>143</v>
      </c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6">
        <f>'Лист2 расходы'!D5</f>
        <v>7979700</v>
      </c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>
        <f>'Лист2 расходы'!E5</f>
        <v>6630709.28</v>
      </c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4" t="s">
        <v>8</v>
      </c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</row>
    <row r="15" spans="30:33" ht="32.25" customHeight="1">
      <c r="AD15" s="18"/>
      <c r="AE15" s="18"/>
      <c r="AF15" s="18"/>
      <c r="AG15" s="18"/>
    </row>
    <row r="16" spans="1:65" s="8" customFormat="1" ht="11.25">
      <c r="A16" s="8" t="s">
        <v>203</v>
      </c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L16" s="200" t="s">
        <v>435</v>
      </c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</row>
    <row r="17" spans="15:65" s="8" customFormat="1" ht="11.25">
      <c r="O17" s="231" t="s">
        <v>108</v>
      </c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L17" s="231" t="s">
        <v>109</v>
      </c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</row>
    <row r="18" spans="19:97" s="8" customFormat="1" ht="11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20"/>
      <c r="BD18" s="20"/>
      <c r="BE18" s="20"/>
      <c r="BF18" s="20"/>
      <c r="BG18" s="19"/>
      <c r="BH18" s="19"/>
      <c r="BI18" s="19"/>
      <c r="BJ18" s="19"/>
      <c r="BK18" s="19"/>
      <c r="BL18" s="19"/>
      <c r="BM18" s="19"/>
      <c r="BN18" s="19"/>
      <c r="BO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104" s="20" customFormat="1" ht="11.25">
      <c r="A19" s="8" t="s">
        <v>204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</row>
    <row r="20" spans="1:82" s="20" customFormat="1" ht="11.25">
      <c r="A20" s="8" t="s">
        <v>205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8"/>
      <c r="AS20" s="8"/>
      <c r="AT20" s="200" t="s">
        <v>206</v>
      </c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8"/>
      <c r="BW20" s="8"/>
      <c r="BX20" s="8"/>
      <c r="BY20" s="8"/>
      <c r="BZ20" s="8"/>
      <c r="CA20" s="8"/>
      <c r="CB20" s="8"/>
      <c r="CC20" s="8"/>
      <c r="CD20" s="8"/>
    </row>
    <row r="21" spans="1:82" s="20" customFormat="1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X21" s="231" t="s">
        <v>108</v>
      </c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T21" s="231" t="s">
        <v>109</v>
      </c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W21" s="19"/>
      <c r="BX21" s="19"/>
      <c r="BY21" s="19"/>
      <c r="BZ21" s="19"/>
      <c r="CA21" s="19"/>
      <c r="CB21" s="19"/>
      <c r="CC21" s="19"/>
      <c r="CD21" s="19"/>
    </row>
    <row r="22" spans="75:82" s="8" customFormat="1" ht="11.25">
      <c r="BW22" s="57"/>
      <c r="BX22" s="57"/>
      <c r="BY22" s="57"/>
      <c r="BZ22" s="57"/>
      <c r="CA22" s="57"/>
      <c r="CB22" s="57"/>
      <c r="CC22" s="57"/>
      <c r="CD22" s="57"/>
    </row>
    <row r="23" spans="1:69" s="8" customFormat="1" ht="11.25">
      <c r="A23" s="8" t="s">
        <v>110</v>
      </c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P23" s="200" t="s">
        <v>191</v>
      </c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</row>
    <row r="24" spans="1:82" ht="8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31" t="s">
        <v>108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8"/>
      <c r="AN24" s="8"/>
      <c r="AO24" s="20"/>
      <c r="AP24" s="231" t="s">
        <v>109</v>
      </c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21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12">
      <c r="A26" s="234" t="s">
        <v>111</v>
      </c>
      <c r="B26" s="234"/>
      <c r="C26" s="235" t="s">
        <v>436</v>
      </c>
      <c r="D26" s="235"/>
      <c r="E26" s="235"/>
      <c r="F26" s="235"/>
      <c r="G26" s="232" t="s">
        <v>111</v>
      </c>
      <c r="H26" s="232"/>
      <c r="I26" s="235" t="s">
        <v>432</v>
      </c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2">
        <v>20</v>
      </c>
      <c r="AB26" s="232"/>
      <c r="AC26" s="232"/>
      <c r="AD26" s="232"/>
      <c r="AE26" s="233" t="s">
        <v>207</v>
      </c>
      <c r="AF26" s="233"/>
      <c r="AG26" s="233"/>
      <c r="AH26" s="233"/>
      <c r="AI26" s="8" t="s">
        <v>68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</sheetData>
  <sheetProtection/>
  <mergeCells count="91">
    <mergeCell ref="AA26:AD26"/>
    <mergeCell ref="AE26:AH26"/>
    <mergeCell ref="A26:B26"/>
    <mergeCell ref="C26:F26"/>
    <mergeCell ref="G26:H26"/>
    <mergeCell ref="I26:Z26"/>
    <mergeCell ref="S23:AL23"/>
    <mergeCell ref="AP23:BQ23"/>
    <mergeCell ref="S24:AL24"/>
    <mergeCell ref="AP24:BQ24"/>
    <mergeCell ref="A10:AB10"/>
    <mergeCell ref="AZ11:BV11"/>
    <mergeCell ref="BW11:CN11"/>
    <mergeCell ref="X21:AQ21"/>
    <mergeCell ref="AT21:BU21"/>
    <mergeCell ref="O17:AH17"/>
    <mergeCell ref="AL17:BM17"/>
    <mergeCell ref="X20:AQ20"/>
    <mergeCell ref="AT20:BU20"/>
    <mergeCell ref="AI11:AY11"/>
    <mergeCell ref="BW7:CN7"/>
    <mergeCell ref="BW8:CN8"/>
    <mergeCell ref="CO8:DF8"/>
    <mergeCell ref="AI9:AY9"/>
    <mergeCell ref="AZ9:BV9"/>
    <mergeCell ref="CO7:DF7"/>
    <mergeCell ref="BW9:CN9"/>
    <mergeCell ref="CO9:DF9"/>
    <mergeCell ref="AI10:AY10"/>
    <mergeCell ref="CO13:DF13"/>
    <mergeCell ref="AC12:AH12"/>
    <mergeCell ref="AI12:AY12"/>
    <mergeCell ref="AZ12:BV12"/>
    <mergeCell ref="BW12:CN12"/>
    <mergeCell ref="AC13:AH13"/>
    <mergeCell ref="AI13:AY13"/>
    <mergeCell ref="CO10:DF10"/>
    <mergeCell ref="AZ13:BV13"/>
    <mergeCell ref="BW10:CN10"/>
    <mergeCell ref="BW13:CN13"/>
    <mergeCell ref="CO12:DF12"/>
    <mergeCell ref="CO11:DF11"/>
    <mergeCell ref="AI6:AY6"/>
    <mergeCell ref="A4:AB4"/>
    <mergeCell ref="AC4:AH4"/>
    <mergeCell ref="AI4:AY4"/>
    <mergeCell ref="A5:AB5"/>
    <mergeCell ref="AC5:AH5"/>
    <mergeCell ref="AI5:AY5"/>
    <mergeCell ref="A2:DF2"/>
    <mergeCell ref="A3:AB3"/>
    <mergeCell ref="AC3:AH3"/>
    <mergeCell ref="AI3:AY3"/>
    <mergeCell ref="AZ3:BV3"/>
    <mergeCell ref="BW3:CN3"/>
    <mergeCell ref="CO3:DF3"/>
    <mergeCell ref="AZ6:BV6"/>
    <mergeCell ref="CO4:DF4"/>
    <mergeCell ref="BW5:CN5"/>
    <mergeCell ref="CO5:DF5"/>
    <mergeCell ref="BW4:CN4"/>
    <mergeCell ref="BW6:CN6"/>
    <mergeCell ref="AZ4:BV4"/>
    <mergeCell ref="CO6:DF6"/>
    <mergeCell ref="AZ5:BV5"/>
    <mergeCell ref="CO14:DF14"/>
    <mergeCell ref="BW14:CN14"/>
    <mergeCell ref="A14:AB14"/>
    <mergeCell ref="AC14:AH14"/>
    <mergeCell ref="AI14:AY14"/>
    <mergeCell ref="AZ14:BV14"/>
    <mergeCell ref="O16:AH16"/>
    <mergeCell ref="AL16:BM16"/>
    <mergeCell ref="A7:AB7"/>
    <mergeCell ref="A8:AB8"/>
    <mergeCell ref="AC8:AH8"/>
    <mergeCell ref="AZ10:BV10"/>
    <mergeCell ref="AI7:AY7"/>
    <mergeCell ref="AZ7:BV7"/>
    <mergeCell ref="AI8:AY8"/>
    <mergeCell ref="AZ8:BV8"/>
    <mergeCell ref="AC11:AH11"/>
    <mergeCell ref="A9:AB9"/>
    <mergeCell ref="A6:AB6"/>
    <mergeCell ref="A13:AB13"/>
    <mergeCell ref="A12:AB12"/>
    <mergeCell ref="AC10:AH10"/>
    <mergeCell ref="AC7:AH7"/>
    <mergeCell ref="AC6:AH6"/>
    <mergeCell ref="AC9:AH9"/>
    <mergeCell ref="A11:AB11"/>
  </mergeCells>
  <printOptions/>
  <pageMargins left="0" right="0" top="0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2012-09-06T10:26:31Z</cp:lastPrinted>
  <dcterms:created xsi:type="dcterms:W3CDTF">2011-02-14T05:55:30Z</dcterms:created>
  <dcterms:modified xsi:type="dcterms:W3CDTF">2012-11-05T19:40:32Z</dcterms:modified>
  <cp:category/>
  <cp:version/>
  <cp:contentType/>
  <cp:contentStatus/>
</cp:coreProperties>
</file>